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029" codeName="{7A2D7E96-6E34-419A-AE5F-296B3A7E7977}"/>
  <workbookPr codeName="ЭтаКнига"/>
  <mc:AlternateContent xmlns:mc="http://schemas.openxmlformats.org/markup-compatibility/2006">
    <mc:Choice Requires="x15">
      <x15ac:absPath xmlns:x15ac="http://schemas.microsoft.com/office/spreadsheetml/2010/11/ac" url="C:\!!!не удалять!!!\текущие\11-10 цены для филиалов по распродаже Прабо\"/>
    </mc:Choice>
  </mc:AlternateContent>
  <xr:revisionPtr revIDLastSave="0" documentId="13_ncr:1_{E69B2209-06E8-446B-8FAC-AD367152BBD8}" xr6:coauthVersionLast="40" xr6:coauthVersionMax="40" xr10:uidLastSave="{00000000-0000-0000-0000-000000000000}"/>
  <bookViews>
    <workbookView xWindow="0" yWindow="0" windowWidth="28800" windowHeight="12225" tabRatio="834" xr2:uid="{00000000-000D-0000-FFFF-FFFF00000000}"/>
  </bookViews>
  <sheets>
    <sheet name="Оглавление" sheetId="3" r:id="rId1"/>
    <sheet name="Рабочая одежда" sheetId="4" r:id="rId2"/>
    <sheet name="Одежда со спецсвойствами" sheetId="11" r:id="rId3"/>
    <sheet name="Одежда для медиков_охраны_туриз" sheetId="12" r:id="rId4"/>
    <sheet name="Обувь" sheetId="5" r:id="rId5"/>
    <sheet name="СИЗ" sheetId="6" r:id="rId6"/>
    <sheet name="Сопутствующие" sheetId="7" r:id="rId7"/>
    <sheet name="Скидки" sheetId="2" r:id="rId8"/>
    <sheet name="списки" sheetId="9" r:id="rId9"/>
    <sheet name="Лист3" sheetId="10" state="hidden" r:id="rId10"/>
  </sheets>
  <definedNames>
    <definedName name="_xlnm._FilterDatabase" localSheetId="4" hidden="1">Обувь!$B$4:$F$153</definedName>
    <definedName name="_xlnm._FilterDatabase" localSheetId="0" hidden="1">Оглавление!$A$3:$E$75</definedName>
    <definedName name="_xlnm._FilterDatabase" localSheetId="3" hidden="1">'Одежда для медиков_охраны_туриз'!$B$4:$F$64</definedName>
    <definedName name="_xlnm._FilterDatabase" localSheetId="2" hidden="1">'Одежда со спецсвойствами'!$B$4:$F$108</definedName>
    <definedName name="_xlnm._FilterDatabase" localSheetId="1" hidden="1">'Рабочая одежда'!$B$4:$F$132</definedName>
    <definedName name="_xlnm._FilterDatabase" localSheetId="5" hidden="1">СИЗ!$B$4:$F$396</definedName>
    <definedName name="_xlnm._FilterDatabase" localSheetId="6" hidden="1">Сопутствующие!$B$4:$F$36</definedName>
    <definedName name="MAPA">СИЗ!$D$98</definedName>
    <definedName name="MAPA_1">СИЗ!$D$100</definedName>
    <definedName name="MAPA_2">СИЗ!$D$107</definedName>
    <definedName name="MAPA_3">СИЗ!$D$118</definedName>
    <definedName name="MAPA_4">СИЗ!$D$137</definedName>
    <definedName name="MAPA_5">СИЗ!$D$145</definedName>
    <definedName name="MAPA_6">СИЗ!$D$150</definedName>
    <definedName name="Z_4BAD0D13_EDEF_429F_8AFE_BF9B89120DC2_.wvu.Cols" localSheetId="5" hidden="1">СИЗ!$G:$G</definedName>
    <definedName name="Z_4BAD0D13_EDEF_429F_8AFE_BF9B89120DC2_.wvu.Cols" localSheetId="6" hidden="1">Сопутствующие!$G:$G</definedName>
    <definedName name="Z_4BAD0D13_EDEF_429F_8AFE_BF9B89120DC2_.wvu.FilterData" localSheetId="4" hidden="1">Обувь!$B$4:$F$153</definedName>
    <definedName name="Z_4BAD0D13_EDEF_429F_8AFE_BF9B89120DC2_.wvu.FilterData" localSheetId="0" hidden="1">Оглавление!$A$3:$E$75</definedName>
    <definedName name="Z_4BAD0D13_EDEF_429F_8AFE_BF9B89120DC2_.wvu.FilterData" localSheetId="3" hidden="1">'Одежда для медиков_охраны_туриз'!$B$4:$F$64</definedName>
    <definedName name="Z_4BAD0D13_EDEF_429F_8AFE_BF9B89120DC2_.wvu.FilterData" localSheetId="2" hidden="1">'Одежда со спецсвойствами'!$B$4:$F$108</definedName>
    <definedName name="Z_4BAD0D13_EDEF_429F_8AFE_BF9B89120DC2_.wvu.FilterData" localSheetId="1" hidden="1">'Рабочая одежда'!$B$4:$F$131</definedName>
    <definedName name="Z_4BAD0D13_EDEF_429F_8AFE_BF9B89120DC2_.wvu.FilterData" localSheetId="5" hidden="1">СИЗ!$B$4:$F$396</definedName>
    <definedName name="Z_4BAD0D13_EDEF_429F_8AFE_BF9B89120DC2_.wvu.FilterData" localSheetId="6" hidden="1">Сопутствующие!$B$4:$F$36</definedName>
    <definedName name="Z_4BAD0D13_EDEF_429F_8AFE_BF9B89120DC2_.wvu.PrintTitles" localSheetId="3" hidden="1">'Одежда для медиков_охраны_туриз'!$4:$5</definedName>
    <definedName name="Z_4BAD0D13_EDEF_429F_8AFE_BF9B89120DC2_.wvu.PrintTitles" localSheetId="2" hidden="1">'Одежда со спецсвойствами'!$4:$5</definedName>
    <definedName name="Z_4BAD0D13_EDEF_429F_8AFE_BF9B89120DC2_.wvu.PrintTitles" localSheetId="1" hidden="1">'Рабочая одежда'!$4:$5</definedName>
    <definedName name="Z_4BAD0D13_EDEF_429F_8AFE_BF9B89120DC2_.wvu.Rows" localSheetId="4" hidden="1">Обувь!$7:$26,Обувь!$27:$30,Обувь!$32:$47,Обувь!$49:$56,Обувь!$57:$91</definedName>
    <definedName name="Z_4BAD0D13_EDEF_429F_8AFE_BF9B89120DC2_.wvu.Rows" localSheetId="3" hidden="1">'Одежда для медиков_охраны_туриз'!#REF!,'Одежда для медиков_охраны_туриз'!#REF!,'Одежда для медиков_охраны_туриз'!#REF!,'Одежда для медиков_охраны_туриз'!#REF!,'Одежда для медиков_охраны_туриз'!#REF!,'Одежда для медиков_охраны_туриз'!#REF!,'Одежда для медиков_охраны_туриз'!#REF!,'Одежда для медиков_охраны_туриз'!#REF!,'Одежда для медиков_охраны_туриз'!#REF!,'Одежда для медиков_охраны_туриз'!#REF!,'Одежда для медиков_охраны_туриз'!#REF!,'Одежда для медиков_охраны_туриз'!#REF!,'Одежда для медиков_охраны_туриз'!#REF!,'Одежда для медиков_охраны_туриз'!#REF!,'Одежда для медиков_охраны_туриз'!#REF!,'Одежда для медиков_охраны_туриз'!#REF!,'Одежда для медиков_охраны_туриз'!#REF!</definedName>
    <definedName name="Z_4BAD0D13_EDEF_429F_8AFE_BF9B89120DC2_.wvu.Rows" localSheetId="2" hidden="1">'Одежда со спецсвойствами'!#REF!,'Одежда со спецсвойствами'!#REF!,'Одежда со спецсвойствами'!#REF!,'Одежда со спецсвойствами'!#REF!,'Одежда со спецсвойствами'!#REF!,'Одежда со спецсвойствами'!#REF!,'Одежда со спецсвойствами'!#REF!,'Одежда со спецсвойствами'!#REF!,'Одежда со спецсвойствами'!#REF!,'Одежда со спецсвойствами'!#REF!,'Одежда со спецсвойствами'!$24:$53,'Одежда со спецсвойствами'!$55:$78,'Одежда со спецсвойствами'!$80:$81,'Одежда со спецсвойствами'!$83:$89,'Одежда со спецсвойствами'!#REF!,'Одежда со спецсвойствами'!#REF!,'Одежда со спецсвойствами'!#REF!</definedName>
    <definedName name="Z_4BAD0D13_EDEF_429F_8AFE_BF9B89120DC2_.wvu.Rows" localSheetId="1" hidden="1">'Рабочая одежда'!$8:$47,'Рабочая одежда'!$50:$51,'Рабочая одежда'!$53:$61,'Рабочая одежда'!#REF!,'Рабочая одежда'!#REF!,'Рабочая одежда'!#REF!,'Рабочая одежда'!$64:$97,'Рабочая одежда'!$99:$104,'Рабочая одежда'!#REF!,'Рабочая одежда'!#REF!,'Рабочая одежда'!#REF!,'Рабочая одежда'!#REF!,'Рабочая одежда'!#REF!,'Рабочая одежда'!#REF!,'Рабочая одежда'!#REF!,'Рабочая одежда'!#REF!,'Рабочая одежда'!#REF!</definedName>
    <definedName name="Z_4BAD0D13_EDEF_429F_8AFE_BF9B89120DC2_.wvu.Rows" localSheetId="5" hidden="1">СИЗ!$8:$25,СИЗ!$28:$80,СИЗ!$87:$95,СИЗ!#REF!,СИЗ!#REF!,СИЗ!#REF!,СИЗ!#REF!,СИЗ!#REF!,СИЗ!#REF!,СИЗ!#REF!,СИЗ!#REF!,СИЗ!#REF!,СИЗ!#REF!,СИЗ!#REF!,СИЗ!#REF!,СИЗ!#REF!,СИЗ!#REF!,СИЗ!$158:$166,СИЗ!$335:$357,СИЗ!#REF!,СИЗ!$195:$197,СИЗ!$200:$211,СИЗ!$215:$238,СИЗ!#REF!,СИЗ!$257:$275,СИЗ!$317:$333,СИЗ!$277:$313,СИЗ!#REF!,СИЗ!#REF!,'Рабочая одежда'!#REF!,СИЗ!#REF!,СИЗ!#REF!</definedName>
    <definedName name="Z_4BAD0D13_EDEF_429F_8AFE_BF9B89120DC2_.wvu.Rows" localSheetId="6" hidden="1">Сопутствующие!#REF!,Сопутствующие!#REF!,Сопутствующие!#REF!,Сопутствующие!#REF!,Сопутствующие!#REF!,Сопутствующие!#REF!,Сопутствующие!#REF!,Сопутствующие!#REF!,Сопутствующие!#REF!,Сопутствующие!#REF!,Сопутствующие!#REF!,Сопутствующие!#REF!,Сопутствующие!#REF!,Сопутствующие!#REF!,Сопутствующие!#REF!,Сопутствующие!#REF!,Сопутствующие!#REF!,Сопутствующие!#REF!,Сопутствующие!#REF!,Сопутствующие!#REF!,Сопутствующие!#REF!,Сопутствующие!#REF!,Сопутствующие!#REF!,Сопутствующие!#REF!,Сопутствующие!#REF!,Сопутствующие!#REF!,Сопутствующие!#REF!,Сопутствующие!#REF!,Сопутствующие!$21:$26,'Рабочая одежда'!#REF!,Сопутствующие!$28:$34,Сопутствующие!$7:$16</definedName>
    <definedName name="Аптечки">СИЗ!$C$369</definedName>
    <definedName name="безоп_раб_места">Сопутствующие!$C$6</definedName>
    <definedName name="безопасн" localSheetId="3">СИЗ!#REF!</definedName>
    <definedName name="безопасн" localSheetId="2">СИЗ!#REF!</definedName>
    <definedName name="безопасн" localSheetId="6">Сопутствующие!$C$6</definedName>
    <definedName name="безопасн">СИЗ!#REF!</definedName>
    <definedName name="Ботинки">Обувь!$D$27</definedName>
    <definedName name="Брюки_зима" localSheetId="3">'Одежда для медиков_охраны_туриз'!#REF!</definedName>
    <definedName name="Брюки_зима" localSheetId="2">'Одежда со спецсвойствами'!#REF!</definedName>
    <definedName name="Брюки_зима">'Рабочая одежда'!$D$96</definedName>
    <definedName name="влагозащита" localSheetId="3">'Одежда для медиков_охраны_туриз'!$D$30</definedName>
    <definedName name="влагозащита" localSheetId="2">'Одежда со спецсвойствами'!$D$23</definedName>
    <definedName name="влагозащита">'Рабочая одежда'!#REF!</definedName>
    <definedName name="влагозащитная_одежда">'Одежда со спецсвойствами'!$C$23</definedName>
    <definedName name="высота" localSheetId="6">Сопутствующие!#REF!</definedName>
    <definedName name="высота">СИЗ!$C$335</definedName>
    <definedName name="глаза" localSheetId="6">Сопутствующие!#REF!</definedName>
    <definedName name="глаза">СИЗ!$C$194</definedName>
    <definedName name="голова" localSheetId="6">Сопутствующие!#REF!</definedName>
    <definedName name="голова">СИЗ!$C$157</definedName>
    <definedName name="головные_уборы">'Рабочая одежда'!$C$117</definedName>
    <definedName name="диэлектрика" localSheetId="3">'Одежда для медиков_охраны_туриз'!#REF!</definedName>
    <definedName name="диэлектрика" localSheetId="2">'Одежда со спецсвойствами'!#REF!</definedName>
    <definedName name="диэлектрика">'Рабочая одежда'!#REF!</definedName>
    <definedName name="диэлектрика_защ">СИЗ!$C$359</definedName>
    <definedName name="дыхание" localSheetId="6">Сопутствующие!#REF!</definedName>
    <definedName name="дыхание">СИЗ!$C$276</definedName>
    <definedName name="_xlnm.Print_Titles" localSheetId="3">'Одежда для медиков_охраны_туриз'!$4:$5</definedName>
    <definedName name="_xlnm.Print_Titles" localSheetId="2">'Одежда со спецсвойствами'!$4:$5</definedName>
    <definedName name="_xlnm.Print_Titles" localSheetId="1">'Рабочая одежда'!$4:$5</definedName>
    <definedName name="защ_руки">СИЗ!$C$6</definedName>
    <definedName name="защ_химия">СИЗ!$C$370</definedName>
    <definedName name="защита_от_повых_темп">'Одежда со спецсвойствами'!$C$54</definedName>
    <definedName name="ЗМ" localSheetId="6">Сопутствующие!#REF!</definedName>
    <definedName name="ЗМ">СИЗ!$D$277</definedName>
    <definedName name="каски">СИЗ!$D$158</definedName>
    <definedName name="кислота" localSheetId="3">'Одежда для медиков_охраны_туриз'!#REF!</definedName>
    <definedName name="кислота" localSheetId="2">'Одежда со спецсвойствами'!$C$82</definedName>
    <definedName name="кислота">'Рабочая одежда'!#REF!</definedName>
    <definedName name="Комбинезоны" localSheetId="3">'Одежда для медиков_охраны_туриз'!#REF!</definedName>
    <definedName name="Комбинезоны" localSheetId="2">'Одежда со спецсвойствами'!#REF!</definedName>
    <definedName name="Комбинезоны">'Рабочая одежда'!$D$46</definedName>
    <definedName name="костюмы" localSheetId="3">'Одежда для медиков_охраны_туриз'!#REF!</definedName>
    <definedName name="костюмы" localSheetId="2">'Одежда со спецсвойствами'!#REF!</definedName>
    <definedName name="костюмы">'Рабочая одежда'!$D$7</definedName>
    <definedName name="костюмы_мед." localSheetId="3">'Одежда для медиков_охраны_туриз'!#REF!</definedName>
    <definedName name="костюмы_мед." localSheetId="2">'Одежда со спецсвойствами'!#REF!</definedName>
    <definedName name="костюмы_мед.">'Рабочая одежда'!#REF!</definedName>
    <definedName name="Краги" localSheetId="6">Сопутствующие!#REF!</definedName>
    <definedName name="Краги">СИЗ!$D$87</definedName>
    <definedName name="Крем" localSheetId="6">Сопутствующие!#REF!</definedName>
    <definedName name="Крем">СИЗ!#REF!</definedName>
    <definedName name="Куртки_зима" localSheetId="3">'Одежда для медиков_охраны_туриз'!#REF!</definedName>
    <definedName name="Куртки_зима" localSheetId="2">'Одежда со спецсвойствами'!#REF!</definedName>
    <definedName name="Куртки_зима">'Рабочая одежда'!$D$61</definedName>
    <definedName name="Манипула" localSheetId="6">Сопутствующие!#REF!</definedName>
    <definedName name="Манипула">СИЗ!#REF!</definedName>
    <definedName name="Манипула_3141" localSheetId="6">Сопутствующие!#REF!</definedName>
    <definedName name="Манипула_3141">СИЗ!#REF!</definedName>
    <definedName name="Манипула_3142" localSheetId="6">Сопутствующие!#REF!</definedName>
    <definedName name="Манипула_3142">СИЗ!#REF!</definedName>
    <definedName name="Манипула_3143" localSheetId="6">Сопутствующие!#REF!</definedName>
    <definedName name="Манипула_3143">СИЗ!#REF!</definedName>
    <definedName name="Манипула_3144" localSheetId="6">Сопутствующие!#REF!</definedName>
    <definedName name="Манипула_3144">СИЗ!#REF!</definedName>
    <definedName name="Манипула_3145" localSheetId="6">Сопутствующие!#REF!</definedName>
    <definedName name="Манипула_3145">СИЗ!#REF!</definedName>
    <definedName name="маска_сварщик" localSheetId="6">Сопутствующие!#REF!</definedName>
    <definedName name="маска_сварщик">СИЗ!#REF!</definedName>
    <definedName name="маски_сварщика">СИЗ!$D$167</definedName>
    <definedName name="Мед." localSheetId="3">'Одежда для медиков_охраны_туриз'!#REF!</definedName>
    <definedName name="Мед." localSheetId="2">'Одежда со спецсвойствами'!#REF!</definedName>
    <definedName name="Мед.">'Рабочая одежда'!#REF!</definedName>
    <definedName name="мед_костюм">'Одежда для медиков_охраны_туриз'!$D$23</definedName>
    <definedName name="мед_халат">'Одежда для медиков_охраны_туриз'!$D$7</definedName>
    <definedName name="медицина_услуги">'Одежда для медиков_охраны_туриз'!$C$6</definedName>
    <definedName name="МСА" localSheetId="6">Сопутствующие!#REF!</definedName>
    <definedName name="МСА">СИЗ!#REF!</definedName>
    <definedName name="_xlnm.Print_Area" localSheetId="4">Обувь!$B$2:$J$162</definedName>
    <definedName name="_xlnm.Print_Area" localSheetId="0">Оглавление!$A$1:$L$95</definedName>
    <definedName name="_xlnm.Print_Area" localSheetId="3">'Одежда для медиков_охраны_туриз'!$B$2:$J$61</definedName>
    <definedName name="_xlnm.Print_Area" localSheetId="2">'Одежда со спецсвойствами'!$B$2:$J$108</definedName>
    <definedName name="_xlnm.Print_Area" localSheetId="1">'Рабочая одежда'!$B$2:$J$132</definedName>
    <definedName name="_xlnm.Print_Area" localSheetId="5">СИЗ!$B$2:$J$395</definedName>
    <definedName name="_xlnm.Print_Area" localSheetId="6">Сопутствующие!$B$2:$J$34</definedName>
    <definedName name="Обувь">Обувь!$C$5</definedName>
    <definedName name="Обувь_зима">Обувь!$C$88</definedName>
    <definedName name="обувь_кож_ботинки">Обувь!$D$27</definedName>
    <definedName name="обувь_кож_полуботинки">Обувь!$D$18</definedName>
    <definedName name="обувь_кож_сапоги">Обувь!$D$45</definedName>
    <definedName name="обувь_кожа">Обувь!$C$17</definedName>
    <definedName name="обувь_ПВХ">Обувь!$C$53</definedName>
    <definedName name="обувь_повседневка">Обувь!$C$143</definedName>
    <definedName name="Оглавление">Оглавление!$B$2</definedName>
    <definedName name="огнезащита" localSheetId="3">'Одежда для медиков_охраны_туриз'!$D$45</definedName>
    <definedName name="огнезащита" localSheetId="2">'Одежда со спецсвойствами'!$D$54</definedName>
    <definedName name="огнезащита">'Рабочая одежда'!#REF!</definedName>
    <definedName name="однораз" localSheetId="3">'Одежда для медиков_охраны_туриз'!#REF!</definedName>
    <definedName name="однораз" localSheetId="2">'Одежда со спецсвойствами'!#REF!</definedName>
    <definedName name="однораз">'Рабочая одежда'!#REF!</definedName>
    <definedName name="одноразовая_од">'Одежда со спецсвойствами'!$C$95</definedName>
    <definedName name="охота_рыбалка_туризм">'Одежда для медиков_охраны_туриз'!$C$45</definedName>
    <definedName name="Охрана" localSheetId="3">'Одежда для медиков_охраны_туриз'!#REF!</definedName>
    <definedName name="Охрана" localSheetId="2">'Одежда со спецсвойствами'!#REF!</definedName>
    <definedName name="Охрана">'Рабочая одежда'!#REF!</definedName>
    <definedName name="охрана_зима" localSheetId="3">'Одежда для медиков_охраны_туриз'!$D$41</definedName>
    <definedName name="охрана_зима" localSheetId="2">'Одежда со спецсвойствами'!#REF!</definedName>
    <definedName name="охрана_зима">'Рабочая одежда'!#REF!</definedName>
    <definedName name="охрана_лето">'Одежда для медиков_охраны_туриз'!$D$31</definedName>
    <definedName name="очки_закрыт" localSheetId="6">Сопутствующие!#REF!</definedName>
    <definedName name="очки_закрыт">СИЗ!$D$215</definedName>
    <definedName name="очки_защит_закрыт">СИЗ!$D$215</definedName>
    <definedName name="очки_защит_откр">СИЗ!$D$200</definedName>
    <definedName name="очки_защитные">СИЗ!$D$199</definedName>
    <definedName name="очки_озон" localSheetId="6">Сопутствующие!#REF!</definedName>
    <definedName name="очки_озон">СИЗ!$D$195</definedName>
    <definedName name="очки_открыт" localSheetId="6">Сопутствующие!#REF!</definedName>
    <definedName name="очки_открыт">СИЗ!$D$199</definedName>
    <definedName name="Паредес">Обувь!$D$6</definedName>
    <definedName name="Перчатки" localSheetId="6">Сопутствующие!#REF!</definedName>
    <definedName name="Перчатки">СИЗ!$D$26</definedName>
    <definedName name="постель" localSheetId="3">СИЗ!#REF!</definedName>
    <definedName name="постель" localSheetId="2">СИЗ!#REF!</definedName>
    <definedName name="постель" localSheetId="6">Сопутствующие!$C$27</definedName>
    <definedName name="постель">СИЗ!#REF!</definedName>
    <definedName name="противогазы">СИЗ!$D$326</definedName>
    <definedName name="противопож_оборуд">Сопутствующие!$C$17</definedName>
    <definedName name="противоэнцифал." localSheetId="3">'Одежда для медиков_охраны_туриз'!#REF!</definedName>
    <definedName name="противоэнцифал." localSheetId="2">'Одежда со спецсвойствами'!$D$79</definedName>
    <definedName name="противоэнцифал.">'Рабочая одежда'!#REF!</definedName>
    <definedName name="резина">Обувь!$C$53</definedName>
    <definedName name="респиратор" localSheetId="6">Сопутствующие!#REF!</definedName>
    <definedName name="респиратор">СИЗ!$D$317</definedName>
    <definedName name="РО" localSheetId="3">'Одежда для медиков_охраны_туриз'!$C$5</definedName>
    <definedName name="РО" localSheetId="2">'Одежда со спецсвойствами'!$C$5</definedName>
    <definedName name="РО">'Рабочая одежда'!$C$5</definedName>
    <definedName name="РО_зима" localSheetId="3">'Одежда для медиков_охраны_туриз'!#REF!</definedName>
    <definedName name="РО_зима" localSheetId="2">'Одежда со спецсвойствами'!#REF!</definedName>
    <definedName name="РО_зима">'Рабочая одежда'!$C$60</definedName>
    <definedName name="РО_лето" localSheetId="3">'Одежда для медиков_охраны_туриз'!#REF!</definedName>
    <definedName name="РО_лето" localSheetId="2">'Одежда со спецсвойствами'!#REF!</definedName>
    <definedName name="РО_лето">'Рабочая одежда'!$C$6</definedName>
    <definedName name="Руки" localSheetId="6">Сопутствующие!#REF!</definedName>
    <definedName name="Руки">СИЗ!$C$6</definedName>
    <definedName name="Руковицы" localSheetId="6">Сопутствующие!#REF!</definedName>
    <definedName name="Руковицы">СИЗ!$D$7</definedName>
    <definedName name="Сабо">Обувь!$C$17</definedName>
    <definedName name="Сапоги">Обувь!$C$45</definedName>
    <definedName name="сегмент">списки!$A$2:$A$4</definedName>
    <definedName name="Сигнал_жилеты" localSheetId="3">'Одежда для медиков_охраны_туриз'!#REF!</definedName>
    <definedName name="Сигнал_жилеты" localSheetId="2">'Одежда со спецсвойствами'!#REF!</definedName>
    <definedName name="Сигнал_жилеты">'Рабочая одежда'!#REF!</definedName>
    <definedName name="сигнал_зима" localSheetId="3">'Одежда для медиков_охраны_туриз'!#REF!</definedName>
    <definedName name="сигнал_зима" localSheetId="2">'Одежда со спецсвойствами'!#REF!</definedName>
    <definedName name="сигнал_зима">'Рабочая одежда'!#REF!</definedName>
    <definedName name="Сигнал_одежда" localSheetId="3">'Одежда для медиков_охраны_туриз'!#REF!</definedName>
    <definedName name="Сигнал_одежда" localSheetId="2">'Одежда со спецсвойствами'!#REF!</definedName>
    <definedName name="Сигнал_одежда">'Рабочая одежда'!#REF!</definedName>
    <definedName name="сигнальная_одежда">'Одежда со спецсвойствами'!$C$6</definedName>
    <definedName name="СИЗ" localSheetId="6">Сопутствующие!$C$5</definedName>
    <definedName name="СИЗ">СИЗ!$C$5</definedName>
    <definedName name="слух" localSheetId="6">Сопутствующие!#REF!</definedName>
    <definedName name="слух">СИЗ!$C$257</definedName>
    <definedName name="СОП_ТОВ">Сопутствующие!$C$5</definedName>
    <definedName name="сопутствующие_товары">Сопутствующие!$C$5</definedName>
    <definedName name="Спец.одежда" localSheetId="3">'Одежда для медиков_охраны_туриз'!#REF!</definedName>
    <definedName name="Спец.одежда" localSheetId="2">'Одежда со спецсвойствами'!#REF!</definedName>
    <definedName name="Спец.одежда">'Рабочая одежда'!#REF!</definedName>
    <definedName name="статус">списки!$C$2:$C$5</definedName>
    <definedName name="Текстиль">Сопутствующие!$C$35</definedName>
    <definedName name="Трикотаж" localSheetId="3">'Одежда для медиков_охраны_туриз'!#REF!</definedName>
    <definedName name="Трикотаж" localSheetId="2">'Одежда со спецсвойствами'!#REF!</definedName>
    <definedName name="Трикотаж">'Рабочая одежда'!$C$103</definedName>
    <definedName name="тт">'Рабочая одежда'!#REF!</definedName>
    <definedName name="халат_мед." localSheetId="3">'Одежда для медиков_охраны_туриз'!#REF!</definedName>
    <definedName name="халат_мед." localSheetId="2">'Одежда со спецсвойствами'!#REF!</definedName>
    <definedName name="халат_мед.">'Рабочая одежда'!#REF!</definedName>
    <definedName name="халаты" localSheetId="3">'Одежда для медиков_охраны_туриз'!#REF!</definedName>
    <definedName name="халаты" localSheetId="2">'Одежда со спецсвойствами'!#REF!</definedName>
    <definedName name="халаты">'Рабочая одежда'!$D$50</definedName>
    <definedName name="хозтовары" localSheetId="3">СИЗ!#REF!</definedName>
    <definedName name="хозтовары" localSheetId="2">СИЗ!#REF!</definedName>
    <definedName name="хозтовары" localSheetId="6">Сопутствующие!$C$20</definedName>
    <definedName name="хозтовары">СИЗ!#REF!</definedName>
    <definedName name="Шапки" localSheetId="3">'Одежда для медиков_охраны_туриз'!#REF!</definedName>
    <definedName name="Шапки" localSheetId="2">'Одежда со спецсвойствами'!#REF!</definedName>
    <definedName name="шапки">'Рабочая одежда'!$C$117</definedName>
    <definedName name="щитки" localSheetId="6">Сопутствующие!#REF!</definedName>
    <definedName name="щитки">СИЗ!#REF!</definedName>
    <definedName name="щитки_защитные">СИЗ!$D$178</definedName>
    <definedName name="экип_для_охраны">'Одежда для медиков_охраны_туриз'!$C$30</definedName>
    <definedName name="Элемента" localSheetId="6">Сопутствующие!#REF!</definedName>
    <definedName name="Элемента">СИЗ!#REF!</definedName>
    <definedName name="Элемента_3" localSheetId="6">Сопутствующие!#REF!</definedName>
    <definedName name="Элемента_3">СИЗ!#REF!</definedName>
    <definedName name="Элемента_3151" localSheetId="6">Сопутствующие!#REF!</definedName>
    <definedName name="Элемента_3151">СИЗ!#REF!</definedName>
    <definedName name="Элемента_3152" localSheetId="6">Сопутствующие!#REF!</definedName>
    <definedName name="Элемента_3152">СИЗ!#REF!</definedName>
    <definedName name="Элемента_4" localSheetId="6">Сопутствующие!#REF!</definedName>
    <definedName name="Элемента_4">СИЗ!#REF!</definedName>
    <definedName name="Элемента_5" localSheetId="6">Сопутствующие!#REF!</definedName>
    <definedName name="Элемента_5">СИЗ!#REF!</definedName>
    <definedName name="Элемента_6" localSheetId="6">Сопутствующие!#REF!</definedName>
    <definedName name="Элемента_6">СИЗ!#REF!</definedName>
    <definedName name="Элемента_7" localSheetId="6">Сопутствующие!#REF!</definedName>
    <definedName name="Элемента_7">СИЗ!#REF!</definedName>
    <definedName name="Элемента_8" localSheetId="6">Сопутствующие!#REF!</definedName>
    <definedName name="Элемента_8">СИЗ!#REF!</definedName>
  </definedNames>
  <calcPr calcId="191029"/>
  <customWorkbookViews>
    <customWorkbookView name="Оглавление" guid="{4BAD0D13-EDEF-429F-8AFE-BF9B89120DC2}" maximized="1" xWindow="1" yWindow="1" windowWidth="1916" windowHeight="850" tabRatio="251" activeSheetId="3"/>
  </customWorkbookViews>
  <webPublishing allowPng="1" codePage="1251"/>
</workbook>
</file>

<file path=xl/calcChain.xml><?xml version="1.0" encoding="utf-8"?>
<calcChain xmlns="http://schemas.openxmlformats.org/spreadsheetml/2006/main">
  <c r="L40" i="5" l="1"/>
  <c r="M40" i="5"/>
  <c r="J40" i="5"/>
  <c r="I40" i="5"/>
  <c r="H40" i="5"/>
  <c r="N40" i="5" s="1"/>
  <c r="L12" i="11" l="1"/>
  <c r="M12" i="11"/>
  <c r="N12" i="11"/>
  <c r="L13" i="11"/>
  <c r="M13" i="11"/>
  <c r="N13" i="11"/>
  <c r="L14" i="11"/>
  <c r="M14" i="11"/>
  <c r="N14" i="11"/>
  <c r="L15" i="11"/>
  <c r="M15" i="11"/>
  <c r="N15" i="11"/>
  <c r="L16" i="11"/>
  <c r="M16" i="11"/>
  <c r="N16" i="11"/>
  <c r="L17" i="11"/>
  <c r="M17" i="11"/>
  <c r="N17" i="11"/>
  <c r="L9" i="4" l="1"/>
  <c r="M9" i="4"/>
  <c r="L10" i="4"/>
  <c r="M10" i="4"/>
  <c r="L11" i="4"/>
  <c r="M11" i="4"/>
  <c r="L12" i="4"/>
  <c r="M12" i="4"/>
  <c r="L13" i="4"/>
  <c r="M13" i="4"/>
  <c r="L14" i="4"/>
  <c r="M14" i="4"/>
  <c r="L15" i="4"/>
  <c r="M15" i="4"/>
  <c r="L16" i="4"/>
  <c r="M16" i="4"/>
  <c r="L17" i="4"/>
  <c r="M17" i="4"/>
  <c r="L18" i="4"/>
  <c r="M18" i="4"/>
  <c r="L19" i="4"/>
  <c r="M19" i="4"/>
  <c r="L20" i="4"/>
  <c r="M20" i="4"/>
  <c r="L21" i="4"/>
  <c r="M21" i="4"/>
  <c r="L22" i="4"/>
  <c r="M22" i="4"/>
  <c r="L23" i="4"/>
  <c r="M23" i="4"/>
  <c r="L24" i="4"/>
  <c r="M24" i="4"/>
  <c r="L25" i="4"/>
  <c r="M25" i="4"/>
  <c r="L26" i="4"/>
  <c r="M26" i="4"/>
  <c r="L27" i="4"/>
  <c r="M27" i="4"/>
  <c r="L28" i="4"/>
  <c r="M28" i="4"/>
  <c r="L29" i="4"/>
  <c r="M29" i="4"/>
  <c r="L30" i="4"/>
  <c r="M30" i="4"/>
  <c r="L31" i="4"/>
  <c r="M31" i="4"/>
  <c r="L32" i="4"/>
  <c r="M32" i="4"/>
  <c r="L33" i="4"/>
  <c r="M33" i="4"/>
  <c r="L34" i="4"/>
  <c r="M34" i="4"/>
  <c r="L35" i="4"/>
  <c r="M35" i="4"/>
  <c r="L36" i="4"/>
  <c r="M36" i="4"/>
  <c r="L37" i="4"/>
  <c r="M37" i="4"/>
  <c r="L38" i="4"/>
  <c r="M38" i="4"/>
  <c r="L39" i="4"/>
  <c r="M39" i="4"/>
  <c r="L40" i="4"/>
  <c r="M40" i="4"/>
  <c r="L41" i="4"/>
  <c r="M41" i="4"/>
  <c r="L42" i="4"/>
  <c r="M42" i="4"/>
  <c r="L43" i="4"/>
  <c r="M43" i="4"/>
  <c r="L44" i="4"/>
  <c r="M44" i="4"/>
  <c r="L45" i="4"/>
  <c r="M45" i="4"/>
  <c r="L46" i="4"/>
  <c r="N46" i="4"/>
  <c r="L47" i="4"/>
  <c r="M47" i="4"/>
  <c r="L48" i="4"/>
  <c r="M48" i="4"/>
  <c r="L49" i="4"/>
  <c r="M49" i="4"/>
  <c r="L50" i="4"/>
  <c r="N50" i="4"/>
  <c r="L51" i="4"/>
  <c r="M51" i="4"/>
  <c r="L52" i="4"/>
  <c r="M52" i="4"/>
  <c r="L53" i="4"/>
  <c r="M53" i="4"/>
  <c r="L54" i="4"/>
  <c r="M54" i="4"/>
  <c r="L55" i="4"/>
  <c r="M55" i="4"/>
  <c r="L56" i="4"/>
  <c r="M56" i="4"/>
  <c r="L57" i="4"/>
  <c r="M57" i="4"/>
  <c r="L58" i="4"/>
  <c r="M58" i="4"/>
  <c r="L59" i="4"/>
  <c r="M59" i="4"/>
  <c r="L60" i="4"/>
  <c r="N60" i="4"/>
  <c r="L61" i="4"/>
  <c r="N61" i="4"/>
  <c r="L62" i="4"/>
  <c r="M62" i="4"/>
  <c r="L63" i="4"/>
  <c r="M63" i="4"/>
  <c r="L64" i="4"/>
  <c r="M64" i="4"/>
  <c r="L65" i="4"/>
  <c r="M65" i="4"/>
  <c r="L66" i="4"/>
  <c r="M66" i="4"/>
  <c r="L67" i="4"/>
  <c r="M67" i="4"/>
  <c r="L68" i="4"/>
  <c r="M68" i="4"/>
  <c r="L69" i="4"/>
  <c r="M69" i="4"/>
  <c r="L70" i="4"/>
  <c r="M70" i="4"/>
  <c r="L71" i="4"/>
  <c r="M71" i="4"/>
  <c r="L72" i="4"/>
  <c r="M72" i="4"/>
  <c r="L73" i="4"/>
  <c r="M73" i="4"/>
  <c r="L74" i="4"/>
  <c r="M74" i="4"/>
  <c r="N74" i="4"/>
  <c r="L75" i="4"/>
  <c r="M75" i="4"/>
  <c r="N75" i="4"/>
  <c r="L76" i="4"/>
  <c r="M76" i="4"/>
  <c r="N76" i="4"/>
  <c r="L77" i="4"/>
  <c r="M77" i="4"/>
  <c r="L78" i="4"/>
  <c r="M78" i="4"/>
  <c r="L79" i="4"/>
  <c r="M79" i="4"/>
  <c r="L80" i="4"/>
  <c r="M80" i="4"/>
  <c r="L81" i="4"/>
  <c r="M81" i="4"/>
  <c r="L82" i="4"/>
  <c r="M82" i="4"/>
  <c r="L83" i="4"/>
  <c r="M83" i="4"/>
  <c r="L84" i="4"/>
  <c r="M84" i="4"/>
  <c r="L85" i="4"/>
  <c r="M85" i="4"/>
  <c r="L86" i="4"/>
  <c r="M86" i="4"/>
  <c r="L87" i="4"/>
  <c r="M87" i="4"/>
  <c r="L88" i="4"/>
  <c r="M88" i="4"/>
  <c r="L89" i="4"/>
  <c r="M89" i="4"/>
  <c r="L90" i="4"/>
  <c r="M90" i="4"/>
  <c r="L91" i="4"/>
  <c r="M91" i="4"/>
  <c r="L92" i="4"/>
  <c r="M92" i="4"/>
  <c r="L93" i="4"/>
  <c r="M93" i="4"/>
  <c r="L94" i="4"/>
  <c r="M94" i="4"/>
  <c r="L95" i="4"/>
  <c r="M95" i="4"/>
  <c r="L96" i="4"/>
  <c r="N96" i="4"/>
  <c r="L97" i="4"/>
  <c r="M97" i="4"/>
  <c r="L98" i="4"/>
  <c r="M98" i="4"/>
  <c r="L99" i="4"/>
  <c r="M99" i="4"/>
  <c r="L100" i="4"/>
  <c r="M100" i="4"/>
  <c r="L101" i="4"/>
  <c r="M101" i="4"/>
  <c r="L102" i="4"/>
  <c r="M102" i="4"/>
  <c r="L103" i="4"/>
  <c r="N103" i="4"/>
  <c r="L104" i="4"/>
  <c r="M104" i="4"/>
  <c r="L105" i="4"/>
  <c r="M105" i="4"/>
  <c r="L106" i="4"/>
  <c r="M106" i="4"/>
  <c r="L107" i="4"/>
  <c r="M107" i="4"/>
  <c r="L108" i="4"/>
  <c r="M108" i="4"/>
  <c r="L109" i="4"/>
  <c r="M109" i="4"/>
  <c r="L110" i="4"/>
  <c r="M110" i="4"/>
  <c r="L111" i="4"/>
  <c r="M111" i="4"/>
  <c r="L112" i="4"/>
  <c r="M112" i="4"/>
  <c r="L113" i="4"/>
  <c r="M113" i="4"/>
  <c r="L114" i="4"/>
  <c r="M114" i="4"/>
  <c r="L115" i="4"/>
  <c r="M115" i="4"/>
  <c r="L116" i="4"/>
  <c r="M116" i="4"/>
  <c r="L117" i="4"/>
  <c r="M117" i="4"/>
  <c r="N117" i="4"/>
  <c r="L118" i="4"/>
  <c r="M118" i="4"/>
  <c r="L119" i="4"/>
  <c r="M119" i="4"/>
  <c r="L120" i="4"/>
  <c r="M120" i="4"/>
  <c r="L121" i="4"/>
  <c r="M121" i="4"/>
  <c r="L122" i="4"/>
  <c r="M122" i="4"/>
  <c r="L123" i="4"/>
  <c r="M123" i="4"/>
  <c r="L124" i="4"/>
  <c r="M124" i="4"/>
  <c r="L125" i="4"/>
  <c r="M125" i="4"/>
  <c r="L126" i="4"/>
  <c r="M126" i="4"/>
  <c r="L127" i="4"/>
  <c r="M127" i="4"/>
  <c r="L128" i="4"/>
  <c r="M128" i="4"/>
  <c r="L129" i="4"/>
  <c r="M129" i="4"/>
  <c r="L130" i="4"/>
  <c r="M130" i="4"/>
  <c r="L131" i="4"/>
  <c r="M131" i="4"/>
  <c r="M8" i="4"/>
  <c r="L8" i="4"/>
  <c r="L8" i="11"/>
  <c r="M8" i="11"/>
  <c r="L9" i="11"/>
  <c r="M9" i="11"/>
  <c r="L10" i="11"/>
  <c r="M10" i="11"/>
  <c r="L11" i="11"/>
  <c r="M11" i="11"/>
  <c r="L18" i="11"/>
  <c r="M18" i="11"/>
  <c r="L19" i="11"/>
  <c r="M19" i="11"/>
  <c r="L20" i="11"/>
  <c r="M20" i="11"/>
  <c r="L21" i="11"/>
  <c r="M21" i="11"/>
  <c r="L22" i="11"/>
  <c r="M22" i="11"/>
  <c r="L23" i="11"/>
  <c r="M23" i="11"/>
  <c r="N23" i="11"/>
  <c r="L24" i="11"/>
  <c r="M24" i="11"/>
  <c r="L25" i="11"/>
  <c r="M25" i="11"/>
  <c r="L26" i="11"/>
  <c r="M26" i="11"/>
  <c r="L27" i="11"/>
  <c r="M27" i="11"/>
  <c r="L28" i="11"/>
  <c r="M28" i="11"/>
  <c r="L29" i="11"/>
  <c r="M29" i="11"/>
  <c r="L30" i="11"/>
  <c r="M30" i="11"/>
  <c r="L31" i="11"/>
  <c r="M31" i="11"/>
  <c r="L32" i="11"/>
  <c r="M32" i="11"/>
  <c r="L33" i="11"/>
  <c r="M33" i="11"/>
  <c r="L34" i="11"/>
  <c r="M34" i="11"/>
  <c r="L35" i="11"/>
  <c r="M35" i="11"/>
  <c r="L36" i="11"/>
  <c r="M36" i="11"/>
  <c r="L37" i="11"/>
  <c r="M37" i="11"/>
  <c r="L38" i="11"/>
  <c r="M38" i="11"/>
  <c r="L39" i="11"/>
  <c r="M39" i="11"/>
  <c r="L40" i="11"/>
  <c r="M40" i="11"/>
  <c r="L41" i="11"/>
  <c r="M41" i="11"/>
  <c r="L42" i="11"/>
  <c r="M42" i="11"/>
  <c r="L43" i="11"/>
  <c r="M43" i="11"/>
  <c r="L44" i="11"/>
  <c r="M44" i="11"/>
  <c r="L45" i="11"/>
  <c r="M45" i="11"/>
  <c r="L46" i="11"/>
  <c r="M46" i="11"/>
  <c r="L47" i="11"/>
  <c r="M47" i="11"/>
  <c r="L48" i="11"/>
  <c r="M48" i="11"/>
  <c r="L49" i="11"/>
  <c r="M49" i="11"/>
  <c r="L50" i="11"/>
  <c r="M50" i="11"/>
  <c r="L51" i="11"/>
  <c r="M51" i="11"/>
  <c r="L52" i="11"/>
  <c r="M52" i="11"/>
  <c r="L53" i="11"/>
  <c r="M53" i="11"/>
  <c r="L54" i="11"/>
  <c r="M54" i="11"/>
  <c r="N54" i="11"/>
  <c r="L55" i="11"/>
  <c r="M55" i="11"/>
  <c r="L56" i="11"/>
  <c r="M56" i="11"/>
  <c r="L57" i="11"/>
  <c r="M57" i="11"/>
  <c r="L58" i="11"/>
  <c r="M58" i="11"/>
  <c r="L59" i="11"/>
  <c r="M59" i="11"/>
  <c r="L60" i="11"/>
  <c r="M60" i="11"/>
  <c r="L61" i="11"/>
  <c r="M61" i="11"/>
  <c r="L62" i="11"/>
  <c r="M62" i="11"/>
  <c r="L63" i="11"/>
  <c r="M63" i="11"/>
  <c r="L64" i="11"/>
  <c r="M64" i="11"/>
  <c r="L65" i="11"/>
  <c r="M65" i="11"/>
  <c r="L66" i="11"/>
  <c r="M66" i="11"/>
  <c r="L67" i="11"/>
  <c r="M67" i="11"/>
  <c r="L68" i="11"/>
  <c r="M68" i="11"/>
  <c r="L69" i="11"/>
  <c r="M69" i="11"/>
  <c r="L70" i="11"/>
  <c r="M70" i="11"/>
  <c r="L71" i="11"/>
  <c r="M71" i="11"/>
  <c r="L72" i="11"/>
  <c r="M72" i="11"/>
  <c r="L73" i="11"/>
  <c r="M73" i="11"/>
  <c r="L74" i="11"/>
  <c r="M74" i="11"/>
  <c r="L75" i="11"/>
  <c r="M75" i="11"/>
  <c r="L76" i="11"/>
  <c r="M76" i="11"/>
  <c r="L77" i="11"/>
  <c r="M77" i="11"/>
  <c r="L78" i="11"/>
  <c r="M78" i="11"/>
  <c r="L79" i="11"/>
  <c r="M79" i="11"/>
  <c r="N79" i="11"/>
  <c r="L80" i="11"/>
  <c r="M80" i="11"/>
  <c r="L81" i="11"/>
  <c r="M81" i="11"/>
  <c r="L82" i="11"/>
  <c r="M82" i="11"/>
  <c r="N82" i="11"/>
  <c r="L83" i="11"/>
  <c r="M83" i="11"/>
  <c r="L84" i="11"/>
  <c r="M84" i="11"/>
  <c r="L85" i="11"/>
  <c r="M85" i="11"/>
  <c r="L86" i="11"/>
  <c r="M86" i="11"/>
  <c r="L87" i="11"/>
  <c r="M87" i="11"/>
  <c r="L88" i="11"/>
  <c r="M88" i="11"/>
  <c r="L89" i="11"/>
  <c r="M89" i="11"/>
  <c r="L90" i="11"/>
  <c r="M90" i="11"/>
  <c r="L91" i="11"/>
  <c r="M91" i="11"/>
  <c r="L92" i="11"/>
  <c r="M92" i="11"/>
  <c r="L93" i="11"/>
  <c r="M93" i="11"/>
  <c r="L94" i="11"/>
  <c r="M94" i="11"/>
  <c r="L95" i="11"/>
  <c r="M95" i="11"/>
  <c r="N95" i="11"/>
  <c r="L96" i="11"/>
  <c r="M96" i="11"/>
  <c r="L97" i="11"/>
  <c r="M97" i="11"/>
  <c r="L98" i="11"/>
  <c r="M98" i="11"/>
  <c r="L99" i="11"/>
  <c r="M99" i="11"/>
  <c r="L100" i="11"/>
  <c r="M100" i="11"/>
  <c r="L101" i="11"/>
  <c r="M101" i="11"/>
  <c r="L102" i="11"/>
  <c r="M102" i="11"/>
  <c r="L103" i="11"/>
  <c r="M103" i="11"/>
  <c r="L104" i="11"/>
  <c r="M104" i="11"/>
  <c r="L105" i="11"/>
  <c r="M105" i="11"/>
  <c r="L106" i="11"/>
  <c r="M106" i="11"/>
  <c r="L107" i="11"/>
  <c r="M107" i="11"/>
  <c r="M7" i="11"/>
  <c r="L7" i="11"/>
  <c r="L9" i="12"/>
  <c r="M9" i="12"/>
  <c r="L10" i="12"/>
  <c r="M10" i="12"/>
  <c r="L11" i="12"/>
  <c r="M11" i="12"/>
  <c r="L12" i="12"/>
  <c r="M12" i="12"/>
  <c r="L13" i="12"/>
  <c r="M13" i="12"/>
  <c r="L14" i="12"/>
  <c r="M14" i="12"/>
  <c r="L15" i="12"/>
  <c r="M15" i="12"/>
  <c r="L16" i="12"/>
  <c r="M16" i="12"/>
  <c r="L17" i="12"/>
  <c r="M17" i="12"/>
  <c r="L18" i="12"/>
  <c r="M18" i="12"/>
  <c r="L19" i="12"/>
  <c r="M19" i="12"/>
  <c r="L20" i="12"/>
  <c r="M20" i="12"/>
  <c r="L21" i="12"/>
  <c r="M21" i="12"/>
  <c r="L22" i="12"/>
  <c r="M22" i="12"/>
  <c r="L23" i="12"/>
  <c r="M23" i="12"/>
  <c r="N23" i="12"/>
  <c r="L24" i="12"/>
  <c r="M24" i="12"/>
  <c r="L25" i="12"/>
  <c r="M25" i="12"/>
  <c r="L26" i="12"/>
  <c r="M26" i="12"/>
  <c r="L27" i="12"/>
  <c r="M27" i="12"/>
  <c r="L28" i="12"/>
  <c r="M28" i="12"/>
  <c r="L29" i="12"/>
  <c r="M29" i="12"/>
  <c r="L30" i="12"/>
  <c r="M30" i="12"/>
  <c r="N30" i="12"/>
  <c r="L31" i="12"/>
  <c r="M31" i="12"/>
  <c r="N31" i="12"/>
  <c r="L32" i="12"/>
  <c r="M32" i="12"/>
  <c r="L33" i="12"/>
  <c r="M33" i="12"/>
  <c r="L34" i="12"/>
  <c r="M34" i="12"/>
  <c r="L35" i="12"/>
  <c r="M35" i="12"/>
  <c r="L36" i="12"/>
  <c r="M36" i="12"/>
  <c r="L37" i="12"/>
  <c r="M37" i="12"/>
  <c r="L38" i="12"/>
  <c r="M38" i="12"/>
  <c r="L39" i="12"/>
  <c r="M39" i="12"/>
  <c r="L40" i="12"/>
  <c r="M40" i="12"/>
  <c r="L41" i="12"/>
  <c r="M41" i="12"/>
  <c r="N41" i="12"/>
  <c r="L42" i="12"/>
  <c r="M42" i="12"/>
  <c r="L43" i="12"/>
  <c r="M43" i="12"/>
  <c r="L44" i="12"/>
  <c r="M44" i="12"/>
  <c r="L45" i="12"/>
  <c r="M45" i="12"/>
  <c r="N45" i="12"/>
  <c r="L46" i="12"/>
  <c r="M46" i="12"/>
  <c r="L47" i="12"/>
  <c r="M47" i="12"/>
  <c r="L48" i="12"/>
  <c r="M48" i="12"/>
  <c r="L49" i="12"/>
  <c r="M49" i="12"/>
  <c r="L50" i="12"/>
  <c r="M50" i="12"/>
  <c r="L51" i="12"/>
  <c r="M51" i="12"/>
  <c r="L52" i="12"/>
  <c r="M52" i="12"/>
  <c r="L53" i="12"/>
  <c r="M53" i="12"/>
  <c r="L54" i="12"/>
  <c r="M54" i="12"/>
  <c r="L55" i="12"/>
  <c r="M55" i="12"/>
  <c r="L56" i="12"/>
  <c r="M56" i="12"/>
  <c r="L57" i="12"/>
  <c r="M57" i="12"/>
  <c r="L58" i="12"/>
  <c r="M58" i="12"/>
  <c r="L59" i="12"/>
  <c r="M59" i="12"/>
  <c r="L60" i="12"/>
  <c r="M60" i="12"/>
  <c r="L61" i="12"/>
  <c r="M61" i="12"/>
  <c r="L62" i="12"/>
  <c r="M62" i="12"/>
  <c r="L63" i="12"/>
  <c r="M63" i="12"/>
  <c r="M8" i="12"/>
  <c r="L8" i="12"/>
  <c r="L8" i="5"/>
  <c r="M8" i="5"/>
  <c r="L9" i="5"/>
  <c r="M9" i="5"/>
  <c r="L10" i="5"/>
  <c r="M10" i="5"/>
  <c r="L11" i="5"/>
  <c r="M11" i="5"/>
  <c r="L12" i="5"/>
  <c r="M12" i="5"/>
  <c r="L13" i="5"/>
  <c r="M13" i="5"/>
  <c r="L14" i="5"/>
  <c r="M14" i="5"/>
  <c r="L15" i="5"/>
  <c r="M15" i="5"/>
  <c r="L16" i="5"/>
  <c r="M16" i="5"/>
  <c r="L17" i="5"/>
  <c r="M17" i="5"/>
  <c r="N17" i="5"/>
  <c r="L18" i="5"/>
  <c r="M18" i="5"/>
  <c r="N18" i="5"/>
  <c r="L19" i="5"/>
  <c r="M19" i="5"/>
  <c r="N19" i="5"/>
  <c r="L20" i="5"/>
  <c r="M20" i="5"/>
  <c r="N20" i="5"/>
  <c r="L21" i="5"/>
  <c r="M21" i="5"/>
  <c r="L22" i="5"/>
  <c r="M22" i="5"/>
  <c r="L23" i="5"/>
  <c r="M23" i="5"/>
  <c r="N23" i="5"/>
  <c r="L24" i="5"/>
  <c r="M24" i="5"/>
  <c r="N24" i="5"/>
  <c r="L25" i="5"/>
  <c r="M25" i="5"/>
  <c r="L26" i="5"/>
  <c r="M26" i="5"/>
  <c r="L27" i="5"/>
  <c r="M27" i="5"/>
  <c r="N27" i="5"/>
  <c r="L28" i="5"/>
  <c r="M28" i="5"/>
  <c r="N28" i="5"/>
  <c r="L29" i="5"/>
  <c r="M29" i="5"/>
  <c r="N29" i="5"/>
  <c r="L30" i="5"/>
  <c r="M30" i="5"/>
  <c r="L31" i="5"/>
  <c r="L32" i="5"/>
  <c r="M32" i="5"/>
  <c r="L33" i="5"/>
  <c r="M33" i="5"/>
  <c r="L34" i="5"/>
  <c r="M34" i="5"/>
  <c r="L35" i="5"/>
  <c r="M35" i="5"/>
  <c r="L36" i="5"/>
  <c r="M36" i="5"/>
  <c r="L37" i="5"/>
  <c r="M37" i="5"/>
  <c r="L38" i="5"/>
  <c r="M38" i="5"/>
  <c r="L39" i="5"/>
  <c r="M39" i="5"/>
  <c r="L41" i="5"/>
  <c r="M41" i="5"/>
  <c r="L42" i="5"/>
  <c r="M42" i="5"/>
  <c r="L43" i="5"/>
  <c r="M43" i="5"/>
  <c r="L44" i="5"/>
  <c r="M44" i="5"/>
  <c r="L45" i="5"/>
  <c r="M45" i="5"/>
  <c r="N45" i="5"/>
  <c r="L46" i="5"/>
  <c r="M46" i="5"/>
  <c r="N46" i="5"/>
  <c r="L47" i="5"/>
  <c r="M47" i="5"/>
  <c r="N47" i="5"/>
  <c r="L48" i="5"/>
  <c r="L49" i="5"/>
  <c r="M49" i="5"/>
  <c r="L50" i="5"/>
  <c r="M50" i="5"/>
  <c r="L51" i="5"/>
  <c r="M51" i="5"/>
  <c r="L52" i="5"/>
  <c r="M52" i="5"/>
  <c r="L53" i="5"/>
  <c r="M53" i="5"/>
  <c r="N53" i="5"/>
  <c r="L54" i="5"/>
  <c r="M54" i="5"/>
  <c r="L55" i="5"/>
  <c r="M55" i="5"/>
  <c r="L56" i="5"/>
  <c r="M56" i="5"/>
  <c r="L57" i="5"/>
  <c r="M57" i="5"/>
  <c r="L58" i="5"/>
  <c r="M58" i="5"/>
  <c r="L59" i="5"/>
  <c r="M59" i="5"/>
  <c r="L60" i="5"/>
  <c r="M60" i="5"/>
  <c r="L61" i="5"/>
  <c r="M61" i="5"/>
  <c r="L62" i="5"/>
  <c r="M62" i="5"/>
  <c r="L63" i="5"/>
  <c r="M63" i="5"/>
  <c r="L64" i="5"/>
  <c r="M64" i="5"/>
  <c r="L65" i="5"/>
  <c r="M65" i="5"/>
  <c r="L66" i="5"/>
  <c r="M66" i="5"/>
  <c r="L67" i="5"/>
  <c r="M67" i="5"/>
  <c r="L68" i="5"/>
  <c r="M68" i="5"/>
  <c r="L69" i="5"/>
  <c r="M69" i="5"/>
  <c r="L70" i="5"/>
  <c r="M70" i="5"/>
  <c r="L71" i="5"/>
  <c r="M71" i="5"/>
  <c r="L72" i="5"/>
  <c r="M72" i="5"/>
  <c r="L73" i="5"/>
  <c r="M73" i="5"/>
  <c r="L74" i="5"/>
  <c r="M74" i="5"/>
  <c r="L75" i="5"/>
  <c r="M75" i="5"/>
  <c r="L76" i="5"/>
  <c r="M76" i="5"/>
  <c r="L77" i="5"/>
  <c r="M77" i="5"/>
  <c r="N77" i="5"/>
  <c r="L78" i="5"/>
  <c r="M78" i="5"/>
  <c r="L79" i="5"/>
  <c r="M79" i="5"/>
  <c r="L80" i="5"/>
  <c r="M80" i="5"/>
  <c r="L81" i="5"/>
  <c r="M81" i="5"/>
  <c r="L82" i="5"/>
  <c r="M82" i="5"/>
  <c r="L83" i="5"/>
  <c r="M83" i="5"/>
  <c r="L84" i="5"/>
  <c r="M84" i="5"/>
  <c r="L85" i="5"/>
  <c r="M85" i="5"/>
  <c r="L86" i="5"/>
  <c r="M86" i="5"/>
  <c r="L87" i="5"/>
  <c r="M87" i="5"/>
  <c r="L88" i="5"/>
  <c r="M88" i="5"/>
  <c r="N88" i="5"/>
  <c r="L89" i="5"/>
  <c r="M89" i="5"/>
  <c r="L90" i="5"/>
  <c r="M90" i="5"/>
  <c r="L91" i="5"/>
  <c r="M91" i="5"/>
  <c r="L92" i="5"/>
  <c r="L93" i="5"/>
  <c r="M93" i="5"/>
  <c r="L94" i="5"/>
  <c r="M94" i="5"/>
  <c r="L95" i="5"/>
  <c r="M95" i="5"/>
  <c r="L96" i="5"/>
  <c r="M96" i="5"/>
  <c r="L97" i="5"/>
  <c r="M97" i="5"/>
  <c r="L98" i="5"/>
  <c r="M98" i="5"/>
  <c r="L99" i="5"/>
  <c r="M99" i="5"/>
  <c r="L100" i="5"/>
  <c r="M100" i="5"/>
  <c r="N100" i="5"/>
  <c r="L101" i="5"/>
  <c r="M101" i="5"/>
  <c r="L102" i="5"/>
  <c r="M102" i="5"/>
  <c r="L103" i="5"/>
  <c r="M103" i="5"/>
  <c r="L104" i="5"/>
  <c r="M104" i="5"/>
  <c r="L105" i="5"/>
  <c r="M105" i="5"/>
  <c r="L106" i="5"/>
  <c r="M106" i="5"/>
  <c r="L107" i="5"/>
  <c r="M107" i="5"/>
  <c r="L108" i="5"/>
  <c r="M108" i="5"/>
  <c r="L109" i="5"/>
  <c r="M109" i="5"/>
  <c r="L110" i="5"/>
  <c r="M110" i="5"/>
  <c r="N110" i="5"/>
  <c r="L111" i="5"/>
  <c r="M111" i="5"/>
  <c r="N111" i="5"/>
  <c r="L112" i="5"/>
  <c r="M112" i="5"/>
  <c r="N112" i="5"/>
  <c r="L113" i="5"/>
  <c r="M113" i="5"/>
  <c r="N113" i="5"/>
  <c r="L114" i="5"/>
  <c r="M114" i="5"/>
  <c r="L115" i="5"/>
  <c r="M115" i="5"/>
  <c r="L116" i="5"/>
  <c r="M116" i="5"/>
  <c r="L117" i="5"/>
  <c r="M117" i="5"/>
  <c r="L118" i="5"/>
  <c r="M118" i="5"/>
  <c r="L119" i="5"/>
  <c r="M119" i="5"/>
  <c r="L120" i="5"/>
  <c r="M120" i="5"/>
  <c r="L121" i="5"/>
  <c r="M121" i="5"/>
  <c r="L122" i="5"/>
  <c r="M122" i="5"/>
  <c r="L123" i="5"/>
  <c r="M123" i="5"/>
  <c r="N123" i="5"/>
  <c r="L124" i="5"/>
  <c r="M124" i="5"/>
  <c r="L125" i="5"/>
  <c r="M125" i="5"/>
  <c r="L126" i="5"/>
  <c r="M126" i="5"/>
  <c r="L127" i="5"/>
  <c r="M127" i="5"/>
  <c r="L128" i="5"/>
  <c r="M128" i="5"/>
  <c r="L129" i="5"/>
  <c r="M129" i="5"/>
  <c r="L130" i="5"/>
  <c r="M130" i="5"/>
  <c r="L131" i="5"/>
  <c r="M131" i="5"/>
  <c r="L132" i="5"/>
  <c r="M132" i="5"/>
  <c r="L133" i="5"/>
  <c r="M133" i="5"/>
  <c r="L134" i="5"/>
  <c r="M134" i="5"/>
  <c r="L135" i="5"/>
  <c r="M135" i="5"/>
  <c r="L136" i="5"/>
  <c r="M136" i="5"/>
  <c r="L137" i="5"/>
  <c r="M137" i="5"/>
  <c r="L138" i="5"/>
  <c r="M138" i="5"/>
  <c r="L139" i="5"/>
  <c r="M139" i="5"/>
  <c r="L140" i="5"/>
  <c r="M140" i="5"/>
  <c r="L141" i="5"/>
  <c r="M141" i="5"/>
  <c r="L142" i="5"/>
  <c r="M142" i="5"/>
  <c r="L143" i="5"/>
  <c r="M143" i="5"/>
  <c r="N143" i="5"/>
  <c r="L144" i="5"/>
  <c r="M144" i="5"/>
  <c r="L145" i="5"/>
  <c r="M145" i="5"/>
  <c r="L146" i="5"/>
  <c r="M146" i="5"/>
  <c r="L147" i="5"/>
  <c r="M147" i="5"/>
  <c r="L148" i="5"/>
  <c r="M148" i="5"/>
  <c r="L149" i="5"/>
  <c r="M149" i="5"/>
  <c r="L150" i="5"/>
  <c r="M150" i="5"/>
  <c r="L151" i="5"/>
  <c r="M151" i="5"/>
  <c r="L152" i="5"/>
  <c r="M152" i="5"/>
  <c r="L153" i="5"/>
  <c r="M153" i="5"/>
  <c r="N153" i="5"/>
  <c r="L154" i="5"/>
  <c r="M154" i="5"/>
  <c r="L155" i="5"/>
  <c r="M155" i="5"/>
  <c r="L156" i="5"/>
  <c r="M156" i="5"/>
  <c r="L157" i="5"/>
  <c r="M157" i="5"/>
  <c r="L158" i="5"/>
  <c r="M158" i="5"/>
  <c r="L159" i="5"/>
  <c r="M159" i="5"/>
  <c r="L160" i="5"/>
  <c r="M160" i="5"/>
  <c r="L161" i="5"/>
  <c r="M161" i="5"/>
  <c r="L162" i="5"/>
  <c r="M162" i="5"/>
  <c r="M7" i="5"/>
  <c r="L7" i="5"/>
  <c r="L9" i="6"/>
  <c r="M9" i="6"/>
  <c r="M7" i="6" s="1"/>
  <c r="L10" i="6"/>
  <c r="M10" i="6"/>
  <c r="L11" i="6"/>
  <c r="M11" i="6"/>
  <c r="L12" i="6"/>
  <c r="M12" i="6"/>
  <c r="L13" i="6"/>
  <c r="M13" i="6"/>
  <c r="L14" i="6"/>
  <c r="M14" i="6"/>
  <c r="L15" i="6"/>
  <c r="M15" i="6"/>
  <c r="L16" i="6"/>
  <c r="M16" i="6"/>
  <c r="L17" i="6"/>
  <c r="M17" i="6"/>
  <c r="L18" i="6"/>
  <c r="M18" i="6"/>
  <c r="L19" i="6"/>
  <c r="M19" i="6"/>
  <c r="L20" i="6"/>
  <c r="M20" i="6"/>
  <c r="L21" i="6"/>
  <c r="M21" i="6"/>
  <c r="L22" i="6"/>
  <c r="M22" i="6"/>
  <c r="L23" i="6"/>
  <c r="M23" i="6"/>
  <c r="L24" i="6"/>
  <c r="M24" i="6"/>
  <c r="L25" i="6"/>
  <c r="M25" i="6"/>
  <c r="L26" i="6"/>
  <c r="M26" i="6"/>
  <c r="N26" i="6"/>
  <c r="L27" i="6"/>
  <c r="M27" i="6"/>
  <c r="L28" i="6"/>
  <c r="M28" i="6"/>
  <c r="L29" i="6"/>
  <c r="M29" i="6"/>
  <c r="L30" i="6"/>
  <c r="M30" i="6"/>
  <c r="L31" i="6"/>
  <c r="M31" i="6"/>
  <c r="L32" i="6"/>
  <c r="M32" i="6"/>
  <c r="L33" i="6"/>
  <c r="M33" i="6"/>
  <c r="L34" i="6"/>
  <c r="M34" i="6"/>
  <c r="L35" i="6"/>
  <c r="M35" i="6"/>
  <c r="L36" i="6"/>
  <c r="M36" i="6"/>
  <c r="L37" i="6"/>
  <c r="M37" i="6"/>
  <c r="L38" i="6"/>
  <c r="M38" i="6"/>
  <c r="L39" i="6"/>
  <c r="M39" i="6"/>
  <c r="L40" i="6"/>
  <c r="M40" i="6"/>
  <c r="L41" i="6"/>
  <c r="M41" i="6"/>
  <c r="L42" i="6"/>
  <c r="M42" i="6"/>
  <c r="L43" i="6"/>
  <c r="M43" i="6"/>
  <c r="L44" i="6"/>
  <c r="M44" i="6"/>
  <c r="L45" i="6"/>
  <c r="M45" i="6"/>
  <c r="L46" i="6"/>
  <c r="M46" i="6"/>
  <c r="L47" i="6"/>
  <c r="M47" i="6"/>
  <c r="L48" i="6"/>
  <c r="M48" i="6"/>
  <c r="L49" i="6"/>
  <c r="M49" i="6"/>
  <c r="L50" i="6"/>
  <c r="M50" i="6"/>
  <c r="L51" i="6"/>
  <c r="M51" i="6"/>
  <c r="L52" i="6"/>
  <c r="M52" i="6"/>
  <c r="L53" i="6"/>
  <c r="M53" i="6"/>
  <c r="L54" i="6"/>
  <c r="M54" i="6"/>
  <c r="L55" i="6"/>
  <c r="M55" i="6"/>
  <c r="L56" i="6"/>
  <c r="M56" i="6"/>
  <c r="L57" i="6"/>
  <c r="M57" i="6"/>
  <c r="L58" i="6"/>
  <c r="M58" i="6"/>
  <c r="L59" i="6"/>
  <c r="M59" i="6"/>
  <c r="L60" i="6"/>
  <c r="M60" i="6"/>
  <c r="L61" i="6"/>
  <c r="M61" i="6"/>
  <c r="L62" i="6"/>
  <c r="M62" i="6"/>
  <c r="L63" i="6"/>
  <c r="M63" i="6"/>
  <c r="L64" i="6"/>
  <c r="M64" i="6"/>
  <c r="L65" i="6"/>
  <c r="M65" i="6"/>
  <c r="L66" i="6"/>
  <c r="M66" i="6"/>
  <c r="L67" i="6"/>
  <c r="M67" i="6"/>
  <c r="L68" i="6"/>
  <c r="M68" i="6"/>
  <c r="L69" i="6"/>
  <c r="M69" i="6"/>
  <c r="L70" i="6"/>
  <c r="M70" i="6"/>
  <c r="L71" i="6"/>
  <c r="M71" i="6"/>
  <c r="L72" i="6"/>
  <c r="M72" i="6"/>
  <c r="L73" i="6"/>
  <c r="M73" i="6"/>
  <c r="L74" i="6"/>
  <c r="M74" i="6"/>
  <c r="L75" i="6"/>
  <c r="M75" i="6"/>
  <c r="L76" i="6"/>
  <c r="M76" i="6"/>
  <c r="L77" i="6"/>
  <c r="M77" i="6"/>
  <c r="L78" i="6"/>
  <c r="M78" i="6"/>
  <c r="L79" i="6"/>
  <c r="M79" i="6"/>
  <c r="L80" i="6"/>
  <c r="M80" i="6"/>
  <c r="L81" i="6"/>
  <c r="M81" i="6"/>
  <c r="L82" i="6"/>
  <c r="M82" i="6"/>
  <c r="L83" i="6"/>
  <c r="M83" i="6"/>
  <c r="L84" i="6"/>
  <c r="M84" i="6"/>
  <c r="L85" i="6"/>
  <c r="M85" i="6"/>
  <c r="L86" i="6"/>
  <c r="M86" i="6"/>
  <c r="L87" i="6"/>
  <c r="M87" i="6"/>
  <c r="N87" i="6"/>
  <c r="L88" i="6"/>
  <c r="M88" i="6"/>
  <c r="L89" i="6"/>
  <c r="M89" i="6"/>
  <c r="L90" i="6"/>
  <c r="M90" i="6"/>
  <c r="L91" i="6"/>
  <c r="M91" i="6"/>
  <c r="L92" i="6"/>
  <c r="M92" i="6"/>
  <c r="L93" i="6"/>
  <c r="M93" i="6"/>
  <c r="L94" i="6"/>
  <c r="M94" i="6"/>
  <c r="L95" i="6"/>
  <c r="M95" i="6"/>
  <c r="L96" i="6"/>
  <c r="M96" i="6"/>
  <c r="L97" i="6"/>
  <c r="M97" i="6"/>
  <c r="L98" i="6"/>
  <c r="M98" i="6"/>
  <c r="N98" i="6"/>
  <c r="L99" i="6"/>
  <c r="M99" i="6"/>
  <c r="N99" i="6"/>
  <c r="L100" i="6"/>
  <c r="M100" i="6"/>
  <c r="N100" i="6"/>
  <c r="L101" i="6"/>
  <c r="M101" i="6"/>
  <c r="L102" i="6"/>
  <c r="M102" i="6"/>
  <c r="L103" i="6"/>
  <c r="M103" i="6"/>
  <c r="L104" i="6"/>
  <c r="M104" i="6"/>
  <c r="L105" i="6"/>
  <c r="M105" i="6"/>
  <c r="L106" i="6"/>
  <c r="M106" i="6"/>
  <c r="L107" i="6"/>
  <c r="M107" i="6"/>
  <c r="N107" i="6"/>
  <c r="L108" i="6"/>
  <c r="M108" i="6"/>
  <c r="L109" i="6"/>
  <c r="M109" i="6"/>
  <c r="L110" i="6"/>
  <c r="M110" i="6"/>
  <c r="L111" i="6"/>
  <c r="M111" i="6"/>
  <c r="L112" i="6"/>
  <c r="M112" i="6"/>
  <c r="L113" i="6"/>
  <c r="M113" i="6"/>
  <c r="L114" i="6"/>
  <c r="M114" i="6"/>
  <c r="L115" i="6"/>
  <c r="M115" i="6"/>
  <c r="L116" i="6"/>
  <c r="M116" i="6"/>
  <c r="L117" i="6"/>
  <c r="M117" i="6"/>
  <c r="L118" i="6"/>
  <c r="M118" i="6"/>
  <c r="N118" i="6"/>
  <c r="L119" i="6"/>
  <c r="M119" i="6"/>
  <c r="L120" i="6"/>
  <c r="M120" i="6"/>
  <c r="L121" i="6"/>
  <c r="M121" i="6"/>
  <c r="L122" i="6"/>
  <c r="M122" i="6"/>
  <c r="L123" i="6"/>
  <c r="M123" i="6"/>
  <c r="L124" i="6"/>
  <c r="M124" i="6"/>
  <c r="L125" i="6"/>
  <c r="M125" i="6"/>
  <c r="L126" i="6"/>
  <c r="M126" i="6"/>
  <c r="L127" i="6"/>
  <c r="M127" i="6"/>
  <c r="L128" i="6"/>
  <c r="M128" i="6"/>
  <c r="L129" i="6"/>
  <c r="M129" i="6"/>
  <c r="L130" i="6"/>
  <c r="M130" i="6"/>
  <c r="L131" i="6"/>
  <c r="M131" i="6"/>
  <c r="L132" i="6"/>
  <c r="M132" i="6"/>
  <c r="L133" i="6"/>
  <c r="M133" i="6"/>
  <c r="L134" i="6"/>
  <c r="M134" i="6"/>
  <c r="L135" i="6"/>
  <c r="M135" i="6"/>
  <c r="L136" i="6"/>
  <c r="M136" i="6"/>
  <c r="L137" i="6"/>
  <c r="M137" i="6"/>
  <c r="N137" i="6"/>
  <c r="L138" i="6"/>
  <c r="M138" i="6"/>
  <c r="L139" i="6"/>
  <c r="M139" i="6"/>
  <c r="L140" i="6"/>
  <c r="M140" i="6"/>
  <c r="L141" i="6"/>
  <c r="M141" i="6"/>
  <c r="L142" i="6"/>
  <c r="M142" i="6"/>
  <c r="L143" i="6"/>
  <c r="M143" i="6"/>
  <c r="L144" i="6"/>
  <c r="M144" i="6"/>
  <c r="L145" i="6"/>
  <c r="M145" i="6"/>
  <c r="N145" i="6"/>
  <c r="L146" i="6"/>
  <c r="M146" i="6"/>
  <c r="L147" i="6"/>
  <c r="M147" i="6"/>
  <c r="L148" i="6"/>
  <c r="M148" i="6"/>
  <c r="L149" i="6"/>
  <c r="M149" i="6"/>
  <c r="L150" i="6"/>
  <c r="M150" i="6"/>
  <c r="N150" i="6"/>
  <c r="L151" i="6"/>
  <c r="M151" i="6"/>
  <c r="L152" i="6"/>
  <c r="M152" i="6"/>
  <c r="L153" i="6"/>
  <c r="M153" i="6"/>
  <c r="L154" i="6"/>
  <c r="M154" i="6"/>
  <c r="L155" i="6"/>
  <c r="M155" i="6"/>
  <c r="L156" i="6"/>
  <c r="M156" i="6"/>
  <c r="L157" i="6"/>
  <c r="M157" i="6"/>
  <c r="N157" i="6"/>
  <c r="L158" i="6"/>
  <c r="M158" i="6"/>
  <c r="N158" i="6"/>
  <c r="L159" i="6"/>
  <c r="M159" i="6"/>
  <c r="L160" i="6"/>
  <c r="M160" i="6"/>
  <c r="L161" i="6"/>
  <c r="M161" i="6"/>
  <c r="L162" i="6"/>
  <c r="M162" i="6"/>
  <c r="L163" i="6"/>
  <c r="M163" i="6"/>
  <c r="L164" i="6"/>
  <c r="M164" i="6"/>
  <c r="L165" i="6"/>
  <c r="M165" i="6"/>
  <c r="L166" i="6"/>
  <c r="M166" i="6"/>
  <c r="L167" i="6"/>
  <c r="M167" i="6"/>
  <c r="N167" i="6"/>
  <c r="L168" i="6"/>
  <c r="M168" i="6"/>
  <c r="L169" i="6"/>
  <c r="M169" i="6"/>
  <c r="L170" i="6"/>
  <c r="M170" i="6"/>
  <c r="L171" i="6"/>
  <c r="M171" i="6"/>
  <c r="L172" i="6"/>
  <c r="M172" i="6"/>
  <c r="L173" i="6"/>
  <c r="M173" i="6"/>
  <c r="L174" i="6"/>
  <c r="M174" i="6"/>
  <c r="L175" i="6"/>
  <c r="M175" i="6"/>
  <c r="L176" i="6"/>
  <c r="M176" i="6"/>
  <c r="L177" i="6"/>
  <c r="M177" i="6"/>
  <c r="L178" i="6"/>
  <c r="M178" i="6"/>
  <c r="N178" i="6"/>
  <c r="L179" i="6"/>
  <c r="M179" i="6"/>
  <c r="L180" i="6"/>
  <c r="M180" i="6"/>
  <c r="L181" i="6"/>
  <c r="M181" i="6"/>
  <c r="L182" i="6"/>
  <c r="M182" i="6"/>
  <c r="L183" i="6"/>
  <c r="M183" i="6"/>
  <c r="L184" i="6"/>
  <c r="M184" i="6"/>
  <c r="L185" i="6"/>
  <c r="M185" i="6"/>
  <c r="L186" i="6"/>
  <c r="M186" i="6"/>
  <c r="L187" i="6"/>
  <c r="M187" i="6"/>
  <c r="L188" i="6"/>
  <c r="M188" i="6"/>
  <c r="L189" i="6"/>
  <c r="M189" i="6"/>
  <c r="L190" i="6"/>
  <c r="M190" i="6"/>
  <c r="L191" i="6"/>
  <c r="M191" i="6"/>
  <c r="L192" i="6"/>
  <c r="M192" i="6"/>
  <c r="L193" i="6"/>
  <c r="M193" i="6"/>
  <c r="L194" i="6"/>
  <c r="M194" i="6"/>
  <c r="N194" i="6"/>
  <c r="L195" i="6"/>
  <c r="M195" i="6"/>
  <c r="N195" i="6"/>
  <c r="L196" i="6"/>
  <c r="M196" i="6"/>
  <c r="L197" i="6"/>
  <c r="M197" i="6"/>
  <c r="L198" i="6"/>
  <c r="M198" i="6"/>
  <c r="L199" i="6"/>
  <c r="M199" i="6"/>
  <c r="N199" i="6"/>
  <c r="L200" i="6"/>
  <c r="M200" i="6"/>
  <c r="N200" i="6"/>
  <c r="L201" i="6"/>
  <c r="M201" i="6"/>
  <c r="L202" i="6"/>
  <c r="M202" i="6"/>
  <c r="L203" i="6"/>
  <c r="M203" i="6"/>
  <c r="L204" i="6"/>
  <c r="M204" i="6"/>
  <c r="L205" i="6"/>
  <c r="M205" i="6"/>
  <c r="L206" i="6"/>
  <c r="M206" i="6"/>
  <c r="L207" i="6"/>
  <c r="M207" i="6"/>
  <c r="L208" i="6"/>
  <c r="M208" i="6"/>
  <c r="L209" i="6"/>
  <c r="M209" i="6"/>
  <c r="N209" i="6"/>
  <c r="L210" i="6"/>
  <c r="M210" i="6"/>
  <c r="N210" i="6"/>
  <c r="L211" i="6"/>
  <c r="M211" i="6"/>
  <c r="L212" i="6"/>
  <c r="M212" i="6"/>
  <c r="L213" i="6"/>
  <c r="M213" i="6"/>
  <c r="L214" i="6"/>
  <c r="M214" i="6"/>
  <c r="L215" i="6"/>
  <c r="M215" i="6"/>
  <c r="N215" i="6"/>
  <c r="L216" i="6"/>
  <c r="M216" i="6"/>
  <c r="L217" i="6"/>
  <c r="M217" i="6"/>
  <c r="L218" i="6"/>
  <c r="M218" i="6"/>
  <c r="N218" i="6"/>
  <c r="L219" i="6"/>
  <c r="M219" i="6"/>
  <c r="L220" i="6"/>
  <c r="M220" i="6"/>
  <c r="N220" i="6"/>
  <c r="L221" i="6"/>
  <c r="M221" i="6"/>
  <c r="L222" i="6"/>
  <c r="M222" i="6"/>
  <c r="L223" i="6"/>
  <c r="M223" i="6"/>
  <c r="L224" i="6"/>
  <c r="M224" i="6"/>
  <c r="L225" i="6"/>
  <c r="M225" i="6"/>
  <c r="L226" i="6"/>
  <c r="M226" i="6"/>
  <c r="L227" i="6"/>
  <c r="M227" i="6"/>
  <c r="L228" i="6"/>
  <c r="M228" i="6"/>
  <c r="L229" i="6"/>
  <c r="M229" i="6"/>
  <c r="L230" i="6"/>
  <c r="M230" i="6"/>
  <c r="L231" i="6"/>
  <c r="M231" i="6"/>
  <c r="L232" i="6"/>
  <c r="M232" i="6"/>
  <c r="L233" i="6"/>
  <c r="M233" i="6"/>
  <c r="L234" i="6"/>
  <c r="M234" i="6"/>
  <c r="L235" i="6"/>
  <c r="M235" i="6"/>
  <c r="L236" i="6"/>
  <c r="M236" i="6"/>
  <c r="L237" i="6"/>
  <c r="M237" i="6"/>
  <c r="L238" i="6"/>
  <c r="M238" i="6"/>
  <c r="L239" i="6"/>
  <c r="M239" i="6"/>
  <c r="N239" i="6"/>
  <c r="L240" i="6"/>
  <c r="M240" i="6"/>
  <c r="L241" i="6"/>
  <c r="M241" i="6"/>
  <c r="L242" i="6"/>
  <c r="M242" i="6"/>
  <c r="L243" i="6"/>
  <c r="M243" i="6"/>
  <c r="L244" i="6"/>
  <c r="M244" i="6"/>
  <c r="L245" i="6"/>
  <c r="M245" i="6"/>
  <c r="L246" i="6"/>
  <c r="M246" i="6"/>
  <c r="L247" i="6"/>
  <c r="M247" i="6"/>
  <c r="L248" i="6"/>
  <c r="M248" i="6"/>
  <c r="L249" i="6"/>
  <c r="M249" i="6"/>
  <c r="L250" i="6"/>
  <c r="M250" i="6"/>
  <c r="L251" i="6"/>
  <c r="M251" i="6"/>
  <c r="L252" i="6"/>
  <c r="M252" i="6"/>
  <c r="L253" i="6"/>
  <c r="M253" i="6"/>
  <c r="L254" i="6"/>
  <c r="M254" i="6"/>
  <c r="L255" i="6"/>
  <c r="M255" i="6"/>
  <c r="L256" i="6"/>
  <c r="M256" i="6"/>
  <c r="L257" i="6"/>
  <c r="M257" i="6"/>
  <c r="N257" i="6"/>
  <c r="L258" i="6"/>
  <c r="M258" i="6"/>
  <c r="L259" i="6"/>
  <c r="M259" i="6"/>
  <c r="L260" i="6"/>
  <c r="M260" i="6"/>
  <c r="L261" i="6"/>
  <c r="M261" i="6"/>
  <c r="L262" i="6"/>
  <c r="M262" i="6"/>
  <c r="L263" i="6"/>
  <c r="M263" i="6"/>
  <c r="L264" i="6"/>
  <c r="M264" i="6"/>
  <c r="L265" i="6"/>
  <c r="M265" i="6"/>
  <c r="L266" i="6"/>
  <c r="M266" i="6"/>
  <c r="L267" i="6"/>
  <c r="M267" i="6"/>
  <c r="L268" i="6"/>
  <c r="M268" i="6"/>
  <c r="L269" i="6"/>
  <c r="M269" i="6"/>
  <c r="L270" i="6"/>
  <c r="M270" i="6"/>
  <c r="L271" i="6"/>
  <c r="M271" i="6"/>
  <c r="L272" i="6"/>
  <c r="M272" i="6"/>
  <c r="L273" i="6"/>
  <c r="M273" i="6"/>
  <c r="L274" i="6"/>
  <c r="M274" i="6"/>
  <c r="L275" i="6"/>
  <c r="M275" i="6"/>
  <c r="L276" i="6"/>
  <c r="M276" i="6"/>
  <c r="N276" i="6"/>
  <c r="L277" i="6"/>
  <c r="M277" i="6"/>
  <c r="N277" i="6"/>
  <c r="L278" i="6"/>
  <c r="M278" i="6"/>
  <c r="L279" i="6"/>
  <c r="M279" i="6"/>
  <c r="L280" i="6"/>
  <c r="M280" i="6"/>
  <c r="L281" i="6"/>
  <c r="M281" i="6"/>
  <c r="L282" i="6"/>
  <c r="M282" i="6"/>
  <c r="L283" i="6"/>
  <c r="M283" i="6"/>
  <c r="L284" i="6"/>
  <c r="M284" i="6"/>
  <c r="L285" i="6"/>
  <c r="M285" i="6"/>
  <c r="L286" i="6"/>
  <c r="M286" i="6"/>
  <c r="L287" i="6"/>
  <c r="M287" i="6"/>
  <c r="L288" i="6"/>
  <c r="M288" i="6"/>
  <c r="L289" i="6"/>
  <c r="M289" i="6"/>
  <c r="L290" i="6"/>
  <c r="M290" i="6"/>
  <c r="L291" i="6"/>
  <c r="M291" i="6"/>
  <c r="L292" i="6"/>
  <c r="M292" i="6"/>
  <c r="L293" i="6"/>
  <c r="M293" i="6"/>
  <c r="L294" i="6"/>
  <c r="M294" i="6"/>
  <c r="L295" i="6"/>
  <c r="M295" i="6"/>
  <c r="L296" i="6"/>
  <c r="M296" i="6"/>
  <c r="L297" i="6"/>
  <c r="M297" i="6"/>
  <c r="L298" i="6"/>
  <c r="M298" i="6"/>
  <c r="L299" i="6"/>
  <c r="M299" i="6"/>
  <c r="L300" i="6"/>
  <c r="M300" i="6"/>
  <c r="L301" i="6"/>
  <c r="M301" i="6"/>
  <c r="L302" i="6"/>
  <c r="M302" i="6"/>
  <c r="L303" i="6"/>
  <c r="M303" i="6"/>
  <c r="L304" i="6"/>
  <c r="M304" i="6"/>
  <c r="L305" i="6"/>
  <c r="M305" i="6"/>
  <c r="L306" i="6"/>
  <c r="M306" i="6"/>
  <c r="L307" i="6"/>
  <c r="M307" i="6"/>
  <c r="L308" i="6"/>
  <c r="M308" i="6"/>
  <c r="L309" i="6"/>
  <c r="M309" i="6"/>
  <c r="L310" i="6"/>
  <c r="M310" i="6"/>
  <c r="L311" i="6"/>
  <c r="M311" i="6"/>
  <c r="L312" i="6"/>
  <c r="M312" i="6"/>
  <c r="L313" i="6"/>
  <c r="M313" i="6"/>
  <c r="L314" i="6"/>
  <c r="M314" i="6"/>
  <c r="L315" i="6"/>
  <c r="M315" i="6"/>
  <c r="L316" i="6"/>
  <c r="M316" i="6"/>
  <c r="L317" i="6"/>
  <c r="M317" i="6"/>
  <c r="N317" i="6"/>
  <c r="L318" i="6"/>
  <c r="M318" i="6"/>
  <c r="L319" i="6"/>
  <c r="M319" i="6"/>
  <c r="L320" i="6"/>
  <c r="M320" i="6"/>
  <c r="L321" i="6"/>
  <c r="M321" i="6"/>
  <c r="L322" i="6"/>
  <c r="M322" i="6"/>
  <c r="L323" i="6"/>
  <c r="M323" i="6"/>
  <c r="L324" i="6"/>
  <c r="M324" i="6"/>
  <c r="L325" i="6"/>
  <c r="M325" i="6"/>
  <c r="L326" i="6"/>
  <c r="M326" i="6"/>
  <c r="N326" i="6"/>
  <c r="L327" i="6"/>
  <c r="M327" i="6"/>
  <c r="L328" i="6"/>
  <c r="M328" i="6"/>
  <c r="L329" i="6"/>
  <c r="M329" i="6"/>
  <c r="L330" i="6"/>
  <c r="M330" i="6"/>
  <c r="L331" i="6"/>
  <c r="M331" i="6"/>
  <c r="L332" i="6"/>
  <c r="M332" i="6"/>
  <c r="L333" i="6"/>
  <c r="M333" i="6"/>
  <c r="L334" i="6"/>
  <c r="M334" i="6"/>
  <c r="L335" i="6"/>
  <c r="M335" i="6"/>
  <c r="N335" i="6"/>
  <c r="L336" i="6"/>
  <c r="M336" i="6"/>
  <c r="L337" i="6"/>
  <c r="M337" i="6"/>
  <c r="L338" i="6"/>
  <c r="M338" i="6"/>
  <c r="L339" i="6"/>
  <c r="M339" i="6"/>
  <c r="L340" i="6"/>
  <c r="M340" i="6"/>
  <c r="L341" i="6"/>
  <c r="M341" i="6"/>
  <c r="L342" i="6"/>
  <c r="M342" i="6"/>
  <c r="L343" i="6"/>
  <c r="M343" i="6"/>
  <c r="L344" i="6"/>
  <c r="M344" i="6"/>
  <c r="L345" i="6"/>
  <c r="M345" i="6"/>
  <c r="L346" i="6"/>
  <c r="M346" i="6"/>
  <c r="L347" i="6"/>
  <c r="M347" i="6"/>
  <c r="L348" i="6"/>
  <c r="M348" i="6"/>
  <c r="L349" i="6"/>
  <c r="M349" i="6"/>
  <c r="L350" i="6"/>
  <c r="M350" i="6"/>
  <c r="L351" i="6"/>
  <c r="M351" i="6"/>
  <c r="L352" i="6"/>
  <c r="M352" i="6"/>
  <c r="L353" i="6"/>
  <c r="M353" i="6"/>
  <c r="L354" i="6"/>
  <c r="M354" i="6"/>
  <c r="L355" i="6"/>
  <c r="M355" i="6"/>
  <c r="L356" i="6"/>
  <c r="M356" i="6"/>
  <c r="L357" i="6"/>
  <c r="M357" i="6"/>
  <c r="L358" i="6"/>
  <c r="M358" i="6"/>
  <c r="L359" i="6"/>
  <c r="M359" i="6"/>
  <c r="N359" i="6"/>
  <c r="L360" i="6"/>
  <c r="M360" i="6"/>
  <c r="L361" i="6"/>
  <c r="M361" i="6"/>
  <c r="L362" i="6"/>
  <c r="M362" i="6"/>
  <c r="L363" i="6"/>
  <c r="M363" i="6"/>
  <c r="L364" i="6"/>
  <c r="M364" i="6"/>
  <c r="L365" i="6"/>
  <c r="M365" i="6"/>
  <c r="L366" i="6"/>
  <c r="M366" i="6"/>
  <c r="L367" i="6"/>
  <c r="M367" i="6"/>
  <c r="L368" i="6"/>
  <c r="M368" i="6"/>
  <c r="L369" i="6"/>
  <c r="M369" i="6"/>
  <c r="N369" i="6"/>
  <c r="L370" i="6"/>
  <c r="M370" i="6"/>
  <c r="N370" i="6"/>
  <c r="L371" i="6"/>
  <c r="M371" i="6"/>
  <c r="L372" i="6"/>
  <c r="M372" i="6"/>
  <c r="L373" i="6"/>
  <c r="M373" i="6"/>
  <c r="L374" i="6"/>
  <c r="M374" i="6"/>
  <c r="L375" i="6"/>
  <c r="M375" i="6"/>
  <c r="L376" i="6"/>
  <c r="M376" i="6"/>
  <c r="L377" i="6"/>
  <c r="M377" i="6"/>
  <c r="L378" i="6"/>
  <c r="M378" i="6"/>
  <c r="L379" i="6"/>
  <c r="M379" i="6"/>
  <c r="L380" i="6"/>
  <c r="M380" i="6"/>
  <c r="L381" i="6"/>
  <c r="M381" i="6"/>
  <c r="L382" i="6"/>
  <c r="M382" i="6"/>
  <c r="L383" i="6"/>
  <c r="M383" i="6"/>
  <c r="L384" i="6"/>
  <c r="M384" i="6"/>
  <c r="L385" i="6"/>
  <c r="M385" i="6"/>
  <c r="L386" i="6"/>
  <c r="M386" i="6"/>
  <c r="L387" i="6"/>
  <c r="M387" i="6"/>
  <c r="L388" i="6"/>
  <c r="M388" i="6"/>
  <c r="N388" i="6"/>
  <c r="L389" i="6"/>
  <c r="M389" i="6"/>
  <c r="N389" i="6"/>
  <c r="L390" i="6"/>
  <c r="M390" i="6"/>
  <c r="N390" i="6"/>
  <c r="L391" i="6"/>
  <c r="M391" i="6"/>
  <c r="N391" i="6"/>
  <c r="L392" i="6"/>
  <c r="M392" i="6"/>
  <c r="N392" i="6"/>
  <c r="L393" i="6"/>
  <c r="M393" i="6"/>
  <c r="N393" i="6"/>
  <c r="L394" i="6"/>
  <c r="M394" i="6"/>
  <c r="N394" i="6"/>
  <c r="L395" i="6"/>
  <c r="M395" i="6"/>
  <c r="N395" i="6"/>
  <c r="M8" i="6"/>
  <c r="L8" i="6"/>
  <c r="L8" i="7"/>
  <c r="M8" i="7"/>
  <c r="L9" i="7"/>
  <c r="M9" i="7"/>
  <c r="L10" i="7"/>
  <c r="M10" i="7"/>
  <c r="L11" i="7"/>
  <c r="M11" i="7"/>
  <c r="L12" i="7"/>
  <c r="M12" i="7"/>
  <c r="L13" i="7"/>
  <c r="M13" i="7"/>
  <c r="L14" i="7"/>
  <c r="M14" i="7"/>
  <c r="L15" i="7"/>
  <c r="M15" i="7"/>
  <c r="L16" i="7"/>
  <c r="M16" i="7"/>
  <c r="L17" i="7"/>
  <c r="M17" i="7"/>
  <c r="N17" i="7"/>
  <c r="L18" i="7"/>
  <c r="M18" i="7"/>
  <c r="L19" i="7"/>
  <c r="M19" i="7"/>
  <c r="L20" i="7"/>
  <c r="M20" i="7"/>
  <c r="N20" i="7"/>
  <c r="L21" i="7"/>
  <c r="M21" i="7"/>
  <c r="L22" i="7"/>
  <c r="M22" i="7"/>
  <c r="L23" i="7"/>
  <c r="M23" i="7"/>
  <c r="L24" i="7"/>
  <c r="M24" i="7"/>
  <c r="L25" i="7"/>
  <c r="M25" i="7"/>
  <c r="L26" i="7"/>
  <c r="M26" i="7"/>
  <c r="L27" i="7"/>
  <c r="M27" i="7"/>
  <c r="N27" i="7"/>
  <c r="L28" i="7"/>
  <c r="M28" i="7"/>
  <c r="L29" i="7"/>
  <c r="M29" i="7"/>
  <c r="L30" i="7"/>
  <c r="M30" i="7"/>
  <c r="L31" i="7"/>
  <c r="M31" i="7"/>
  <c r="L32" i="7"/>
  <c r="M32" i="7"/>
  <c r="L33" i="7"/>
  <c r="M33" i="7"/>
  <c r="L34" i="7"/>
  <c r="M34" i="7"/>
  <c r="M7" i="7"/>
  <c r="L7" i="7"/>
  <c r="M35" i="7"/>
  <c r="M6" i="7" l="1"/>
  <c r="M6" i="6"/>
  <c r="M6" i="5"/>
  <c r="M7" i="4"/>
  <c r="H27" i="6"/>
  <c r="N27" i="6" s="1"/>
  <c r="J99" i="4" l="1"/>
  <c r="I99" i="4"/>
  <c r="J98" i="4"/>
  <c r="I98" i="4"/>
  <c r="J97" i="4"/>
  <c r="I97" i="4"/>
  <c r="J90" i="4"/>
  <c r="I90" i="4"/>
  <c r="J89" i="4"/>
  <c r="I89" i="4"/>
  <c r="J86" i="4"/>
  <c r="I86" i="4"/>
  <c r="J85" i="4"/>
  <c r="I85" i="4"/>
  <c r="J84" i="4"/>
  <c r="I84" i="4"/>
  <c r="J83" i="4"/>
  <c r="I83" i="4"/>
  <c r="J82" i="4"/>
  <c r="I82" i="4"/>
  <c r="J81" i="4"/>
  <c r="I81" i="4"/>
  <c r="J79" i="4"/>
  <c r="I79" i="4"/>
  <c r="J78" i="4"/>
  <c r="I78" i="4"/>
  <c r="J77" i="4"/>
  <c r="I77" i="4"/>
  <c r="J76" i="4"/>
  <c r="I76" i="4"/>
  <c r="J75" i="4"/>
  <c r="I75" i="4"/>
  <c r="J74" i="4"/>
  <c r="I74" i="4"/>
  <c r="J73" i="4"/>
  <c r="I73" i="4"/>
  <c r="J72" i="4"/>
  <c r="I72" i="4"/>
  <c r="J71" i="4"/>
  <c r="I71" i="4"/>
  <c r="J65" i="4"/>
  <c r="I65" i="4"/>
  <c r="J64" i="4"/>
  <c r="I64" i="4"/>
  <c r="J68" i="11" l="1"/>
  <c r="I68" i="11"/>
  <c r="H68" i="11"/>
  <c r="N68" i="11" s="1"/>
  <c r="J67" i="11"/>
  <c r="I67" i="11"/>
  <c r="H67" i="11"/>
  <c r="N67" i="11" s="1"/>
  <c r="J70" i="4" l="1"/>
  <c r="I70" i="4" l="1"/>
  <c r="H70" i="4"/>
  <c r="N70" i="4" s="1"/>
  <c r="J80" i="4"/>
  <c r="I80" i="4"/>
  <c r="H80" i="4"/>
  <c r="N80" i="4" s="1"/>
  <c r="H84" i="4" l="1"/>
  <c r="N84" i="4" s="1"/>
  <c r="J69" i="4"/>
  <c r="I69" i="4"/>
  <c r="H69" i="4"/>
  <c r="N69" i="4" s="1"/>
  <c r="J68" i="4"/>
  <c r="I68" i="4"/>
  <c r="H68" i="4"/>
  <c r="N68" i="4" s="1"/>
  <c r="J67" i="4"/>
  <c r="I67" i="4"/>
  <c r="H67" i="4"/>
  <c r="N67" i="4" s="1"/>
  <c r="J66" i="4"/>
  <c r="I66" i="4"/>
  <c r="H66" i="4"/>
  <c r="N66" i="4" s="1"/>
  <c r="H65" i="4"/>
  <c r="N65" i="4" s="1"/>
  <c r="H71" i="4"/>
  <c r="N71" i="4" s="1"/>
  <c r="H64" i="4"/>
  <c r="N64" i="4" s="1"/>
  <c r="H77" i="4"/>
  <c r="N77" i="4" s="1"/>
  <c r="H78" i="4"/>
  <c r="N78" i="4" s="1"/>
  <c r="H79" i="4"/>
  <c r="N79" i="4" s="1"/>
  <c r="H82" i="4"/>
  <c r="N82" i="4" s="1"/>
  <c r="H81" i="4"/>
  <c r="N81" i="4" s="1"/>
  <c r="H73" i="4" l="1"/>
  <c r="N73" i="4" s="1"/>
  <c r="H72" i="4"/>
  <c r="N72" i="4" s="1"/>
  <c r="H83" i="4"/>
  <c r="N83" i="4" s="1"/>
  <c r="H85" i="4"/>
  <c r="N85" i="4" s="1"/>
  <c r="H86" i="4"/>
  <c r="N86" i="4" s="1"/>
  <c r="J25" i="4" l="1"/>
  <c r="I25" i="4"/>
  <c r="H25" i="4"/>
  <c r="N25" i="4" s="1"/>
  <c r="J187" i="6" l="1"/>
  <c r="I187" i="6"/>
  <c r="J179" i="6"/>
  <c r="I179" i="6"/>
  <c r="J238" i="6"/>
  <c r="I238" i="6"/>
  <c r="J237" i="6"/>
  <c r="I237" i="6"/>
  <c r="J232" i="6"/>
  <c r="I232" i="6"/>
  <c r="J228" i="6"/>
  <c r="I228" i="6"/>
  <c r="J225" i="6"/>
  <c r="I225" i="6"/>
  <c r="J221" i="6"/>
  <c r="I221" i="6"/>
  <c r="J219" i="6"/>
  <c r="I219" i="6"/>
  <c r="J213" i="6"/>
  <c r="I213" i="6"/>
  <c r="J212" i="6"/>
  <c r="I212" i="6"/>
  <c r="J202" i="6"/>
  <c r="I202" i="6"/>
  <c r="J264" i="6"/>
  <c r="I264" i="6"/>
  <c r="J166" i="6"/>
  <c r="I166" i="6"/>
  <c r="J164" i="6"/>
  <c r="I164" i="6"/>
  <c r="J60" i="12" l="1"/>
  <c r="I60" i="12"/>
  <c r="H60" i="12"/>
  <c r="N60" i="12" s="1"/>
  <c r="J59" i="12"/>
  <c r="I59" i="12"/>
  <c r="H59" i="12"/>
  <c r="N59" i="12" s="1"/>
  <c r="J41" i="5" l="1"/>
  <c r="I41" i="5"/>
  <c r="J42" i="5"/>
  <c r="I42" i="5"/>
  <c r="J52" i="5"/>
  <c r="I52" i="5"/>
  <c r="J51" i="5"/>
  <c r="I51" i="5"/>
  <c r="J50" i="5"/>
  <c r="I50" i="5"/>
  <c r="J49" i="5"/>
  <c r="I49" i="5"/>
  <c r="J48" i="5"/>
  <c r="I48" i="5"/>
  <c r="J31" i="5"/>
  <c r="I31" i="5"/>
  <c r="J30" i="5"/>
  <c r="I30" i="5"/>
  <c r="J22" i="5"/>
  <c r="I22" i="5"/>
  <c r="J21" i="5"/>
  <c r="I21" i="5"/>
  <c r="J26" i="5"/>
  <c r="I26" i="5"/>
  <c r="J25" i="5"/>
  <c r="I25" i="5"/>
  <c r="J37" i="5"/>
  <c r="I37" i="5"/>
  <c r="J35" i="5"/>
  <c r="I35" i="5"/>
  <c r="J32" i="5"/>
  <c r="I32" i="5"/>
  <c r="J36" i="5"/>
  <c r="I36" i="5"/>
  <c r="J34" i="5"/>
  <c r="I34" i="5"/>
  <c r="J33" i="5"/>
  <c r="I33" i="5"/>
  <c r="J49" i="4"/>
  <c r="I49" i="4"/>
  <c r="H49" i="4"/>
  <c r="N49" i="4" s="1"/>
  <c r="J43" i="11" l="1"/>
  <c r="I43" i="11"/>
  <c r="H43" i="11"/>
  <c r="N43" i="11" s="1"/>
  <c r="J42" i="11"/>
  <c r="I42" i="11"/>
  <c r="H42" i="11"/>
  <c r="N42" i="11" s="1"/>
  <c r="J41" i="11"/>
  <c r="I41" i="11"/>
  <c r="H41" i="11"/>
  <c r="N41" i="11" s="1"/>
  <c r="J40" i="11"/>
  <c r="I40" i="11"/>
  <c r="H40" i="11"/>
  <c r="N40" i="11" s="1"/>
  <c r="I25" i="11" l="1"/>
  <c r="J25" i="11"/>
  <c r="I26" i="11"/>
  <c r="J26" i="11"/>
  <c r="I27" i="11"/>
  <c r="J27" i="11"/>
  <c r="I28" i="11"/>
  <c r="J28" i="11"/>
  <c r="I29" i="11"/>
  <c r="J29" i="11"/>
  <c r="I30" i="11"/>
  <c r="J30" i="11"/>
  <c r="I31" i="11"/>
  <c r="J31" i="11"/>
  <c r="I32" i="11"/>
  <c r="J32" i="11"/>
  <c r="I33" i="11"/>
  <c r="J33" i="11"/>
  <c r="I34" i="11"/>
  <c r="J34" i="11"/>
  <c r="I35" i="11"/>
  <c r="J35" i="11"/>
  <c r="I36" i="11"/>
  <c r="J36" i="11"/>
  <c r="I37" i="11"/>
  <c r="J37" i="11"/>
  <c r="I38" i="11"/>
  <c r="J38" i="11"/>
  <c r="I39" i="11"/>
  <c r="J39" i="11"/>
  <c r="I44" i="11"/>
  <c r="J44" i="11"/>
  <c r="I45" i="11"/>
  <c r="J45" i="11"/>
  <c r="I46" i="11"/>
  <c r="J46" i="11"/>
  <c r="I47" i="11"/>
  <c r="J47" i="11"/>
  <c r="I48" i="11"/>
  <c r="J48" i="11"/>
  <c r="I49" i="11"/>
  <c r="J49" i="11"/>
  <c r="I50" i="11"/>
  <c r="J50" i="11"/>
  <c r="I51" i="11"/>
  <c r="J51" i="11"/>
  <c r="I52" i="11"/>
  <c r="J52" i="11"/>
  <c r="I53" i="11"/>
  <c r="J53" i="11"/>
  <c r="J24" i="11"/>
  <c r="I24" i="11"/>
  <c r="J73" i="5" l="1"/>
  <c r="I73" i="5"/>
  <c r="H73" i="5"/>
  <c r="N73" i="5" s="1"/>
  <c r="I241" i="6" l="1"/>
  <c r="J241" i="6"/>
  <c r="I242" i="6"/>
  <c r="J242" i="6"/>
  <c r="I243" i="6"/>
  <c r="J243" i="6"/>
  <c r="I244" i="6"/>
  <c r="J244" i="6"/>
  <c r="I245" i="6"/>
  <c r="J245" i="6"/>
  <c r="I246" i="6"/>
  <c r="J246" i="6"/>
  <c r="I247" i="6"/>
  <c r="J247" i="6"/>
  <c r="I248" i="6"/>
  <c r="J248" i="6"/>
  <c r="I249" i="6"/>
  <c r="J249" i="6"/>
  <c r="I250" i="6"/>
  <c r="J250" i="6"/>
  <c r="I251" i="6"/>
  <c r="J251" i="6"/>
  <c r="I252" i="6"/>
  <c r="J252" i="6"/>
  <c r="I253" i="6"/>
  <c r="J253" i="6"/>
  <c r="I254" i="6"/>
  <c r="J254" i="6"/>
  <c r="I255" i="6"/>
  <c r="J255" i="6"/>
  <c r="I256" i="6"/>
  <c r="J256" i="6"/>
  <c r="J240" i="6"/>
  <c r="I240" i="6"/>
  <c r="H39" i="11" l="1"/>
  <c r="N39" i="11" s="1"/>
  <c r="I109" i="6" l="1"/>
  <c r="H109" i="6"/>
  <c r="N109" i="6" s="1"/>
  <c r="I120" i="6"/>
  <c r="H120" i="6"/>
  <c r="N120" i="6" s="1"/>
  <c r="I123" i="6"/>
  <c r="H123" i="6"/>
  <c r="N123" i="6" s="1"/>
  <c r="I125" i="6"/>
  <c r="H125" i="6"/>
  <c r="N125" i="6" s="1"/>
  <c r="I124" i="6"/>
  <c r="H124" i="6"/>
  <c r="N124" i="6" s="1"/>
  <c r="I122" i="6"/>
  <c r="H122" i="6"/>
  <c r="N122" i="6" s="1"/>
  <c r="I121" i="6"/>
  <c r="H121" i="6"/>
  <c r="N121" i="6" s="1"/>
  <c r="I119" i="6"/>
  <c r="H119" i="6"/>
  <c r="N119" i="6" s="1"/>
  <c r="I130" i="6"/>
  <c r="H130" i="6"/>
  <c r="N130" i="6" s="1"/>
  <c r="I154" i="6"/>
  <c r="H154" i="6"/>
  <c r="N154" i="6" s="1"/>
  <c r="I156" i="6"/>
  <c r="I155" i="6"/>
  <c r="I153" i="6"/>
  <c r="I152" i="6"/>
  <c r="I151" i="6"/>
  <c r="I149" i="6"/>
  <c r="I148" i="6"/>
  <c r="I147" i="6"/>
  <c r="I146" i="6"/>
  <c r="I144" i="6"/>
  <c r="I143" i="6"/>
  <c r="I142" i="6"/>
  <c r="I141" i="6"/>
  <c r="I140" i="6"/>
  <c r="I139" i="6"/>
  <c r="I138" i="6"/>
  <c r="I136" i="6"/>
  <c r="I135" i="6"/>
  <c r="I134" i="6"/>
  <c r="I133" i="6"/>
  <c r="I132" i="6"/>
  <c r="I131" i="6"/>
  <c r="I129" i="6"/>
  <c r="I128" i="6"/>
  <c r="I127" i="6"/>
  <c r="I126" i="6"/>
  <c r="I117" i="6"/>
  <c r="I116" i="6"/>
  <c r="I115" i="6"/>
  <c r="I114" i="6"/>
  <c r="I113" i="6"/>
  <c r="I112" i="6"/>
  <c r="I111" i="6"/>
  <c r="I110" i="6"/>
  <c r="I108" i="6"/>
  <c r="I106" i="6"/>
  <c r="I105" i="6"/>
  <c r="I104" i="6"/>
  <c r="I103" i="6"/>
  <c r="I102" i="6"/>
  <c r="I101" i="6"/>
  <c r="J130" i="4" l="1"/>
  <c r="I130" i="4"/>
  <c r="H130" i="4"/>
  <c r="N130" i="4" s="1"/>
  <c r="J45" i="4" l="1"/>
  <c r="I45" i="4"/>
  <c r="H45" i="4"/>
  <c r="N45" i="4" s="1"/>
  <c r="J44" i="4"/>
  <c r="I44" i="4"/>
  <c r="H44" i="4"/>
  <c r="N44" i="4" s="1"/>
  <c r="J43" i="4"/>
  <c r="I43" i="4"/>
  <c r="H43" i="4"/>
  <c r="N43" i="4" s="1"/>
  <c r="H42" i="4"/>
  <c r="N42" i="4" s="1"/>
  <c r="I42" i="4"/>
  <c r="J42" i="4"/>
  <c r="J54" i="12" l="1"/>
  <c r="I54" i="12"/>
  <c r="H54" i="12"/>
  <c r="N54" i="12" s="1"/>
  <c r="I93" i="4" l="1"/>
  <c r="H93" i="4"/>
  <c r="N93" i="4" s="1"/>
  <c r="J148" i="5" l="1"/>
  <c r="I148" i="5"/>
  <c r="H148" i="5"/>
  <c r="N148" i="5" s="1"/>
  <c r="J86" i="6"/>
  <c r="I86" i="6"/>
  <c r="H86" i="6"/>
  <c r="N86" i="6" s="1"/>
  <c r="J85" i="6"/>
  <c r="I85" i="6"/>
  <c r="H85" i="6"/>
  <c r="N85" i="6" s="1"/>
  <c r="J84" i="6"/>
  <c r="I84" i="6"/>
  <c r="H84" i="6"/>
  <c r="N84" i="6" s="1"/>
  <c r="J83" i="6"/>
  <c r="I83" i="6"/>
  <c r="H83" i="6"/>
  <c r="N83" i="6" s="1"/>
  <c r="J82" i="6"/>
  <c r="I82" i="6"/>
  <c r="H82" i="6"/>
  <c r="N82" i="6" s="1"/>
  <c r="J46" i="6" l="1"/>
  <c r="I46" i="6"/>
  <c r="H46" i="6"/>
  <c r="N46" i="6" s="1"/>
  <c r="J45" i="6"/>
  <c r="I45" i="6"/>
  <c r="H45" i="6"/>
  <c r="N45" i="6" s="1"/>
  <c r="J101" i="4" l="1"/>
  <c r="I101" i="4"/>
  <c r="H101" i="4"/>
  <c r="N101" i="4" s="1"/>
  <c r="J100" i="4"/>
  <c r="I100" i="4"/>
  <c r="H100" i="4"/>
  <c r="N100" i="4" s="1"/>
  <c r="J139" i="5" l="1"/>
  <c r="I139" i="5"/>
  <c r="H139" i="5"/>
  <c r="N139" i="5" s="1"/>
  <c r="J138" i="5"/>
  <c r="I138" i="5"/>
  <c r="H138" i="5"/>
  <c r="N138" i="5" s="1"/>
  <c r="J70" i="6" l="1"/>
  <c r="I70" i="6"/>
  <c r="H70" i="6"/>
  <c r="N70" i="6" s="1"/>
  <c r="J72" i="6"/>
  <c r="I72" i="6"/>
  <c r="H72" i="6"/>
  <c r="N72" i="6" s="1"/>
  <c r="J113" i="4"/>
  <c r="I113" i="4"/>
  <c r="H113" i="4"/>
  <c r="N113" i="4" s="1"/>
  <c r="H23" i="4" l="1"/>
  <c r="N23" i="4" s="1"/>
  <c r="I23" i="4"/>
  <c r="J23" i="4"/>
  <c r="J136" i="5" l="1"/>
  <c r="I136" i="5"/>
  <c r="H136" i="5"/>
  <c r="N136" i="5" s="1"/>
  <c r="J135" i="5"/>
  <c r="I135" i="5"/>
  <c r="H135" i="5"/>
  <c r="N135" i="5" s="1"/>
  <c r="J134" i="5"/>
  <c r="I134" i="5"/>
  <c r="H134" i="5"/>
  <c r="N134" i="5" s="1"/>
  <c r="J133" i="5"/>
  <c r="I133" i="5"/>
  <c r="H133" i="5"/>
  <c r="N133" i="5" s="1"/>
  <c r="J132" i="5"/>
  <c r="I132" i="5"/>
  <c r="H132" i="5"/>
  <c r="N132" i="5" s="1"/>
  <c r="H109" i="5" l="1"/>
  <c r="N109" i="5" s="1"/>
  <c r="I109" i="5"/>
  <c r="J109" i="5"/>
  <c r="H108" i="5"/>
  <c r="N108" i="5" s="1"/>
  <c r="I108" i="5"/>
  <c r="J108" i="5"/>
  <c r="H117" i="5"/>
  <c r="N117" i="5" s="1"/>
  <c r="I117" i="5"/>
  <c r="J117" i="5"/>
  <c r="H102" i="5"/>
  <c r="N102" i="5" s="1"/>
  <c r="I102" i="5"/>
  <c r="J102" i="5"/>
  <c r="J120" i="5"/>
  <c r="I120" i="5"/>
  <c r="H120" i="5"/>
  <c r="N120" i="5" s="1"/>
  <c r="J15" i="12" l="1"/>
  <c r="I15" i="12"/>
  <c r="H15" i="12"/>
  <c r="N15" i="12" s="1"/>
  <c r="J12" i="7"/>
  <c r="I12" i="7"/>
  <c r="H12" i="7"/>
  <c r="N12" i="7" s="1"/>
  <c r="H105" i="6"/>
  <c r="N105" i="6" s="1"/>
  <c r="H155" i="6"/>
  <c r="N155" i="6" s="1"/>
  <c r="J63" i="12" l="1"/>
  <c r="I63" i="12"/>
  <c r="H63" i="12"/>
  <c r="N63" i="12" s="1"/>
  <c r="J62" i="12"/>
  <c r="I62" i="12"/>
  <c r="H62" i="12"/>
  <c r="N62" i="12" s="1"/>
  <c r="J137" i="5" l="1"/>
  <c r="I137" i="5"/>
  <c r="H137" i="5"/>
  <c r="N137" i="5" s="1"/>
  <c r="J131" i="5"/>
  <c r="I131" i="5"/>
  <c r="H131" i="5"/>
  <c r="N131" i="5" s="1"/>
  <c r="J130" i="5"/>
  <c r="I130" i="5"/>
  <c r="H130" i="5"/>
  <c r="N130" i="5" s="1"/>
  <c r="J129" i="5"/>
  <c r="I129" i="5"/>
  <c r="H129" i="5"/>
  <c r="N129" i="5" s="1"/>
  <c r="J128" i="5"/>
  <c r="I128" i="5"/>
  <c r="H128" i="5"/>
  <c r="N128" i="5" s="1"/>
  <c r="J86" i="5"/>
  <c r="I86" i="5"/>
  <c r="H86" i="5"/>
  <c r="N86" i="5" s="1"/>
  <c r="J85" i="5"/>
  <c r="I85" i="5"/>
  <c r="H85" i="5"/>
  <c r="N85" i="5" s="1"/>
  <c r="J94" i="11"/>
  <c r="I94" i="11"/>
  <c r="H94" i="11"/>
  <c r="N94" i="11" s="1"/>
  <c r="H34" i="5" l="1"/>
  <c r="N34" i="5" s="1"/>
  <c r="J16" i="12" l="1"/>
  <c r="I16" i="12"/>
  <c r="H16" i="12"/>
  <c r="N16" i="12" s="1"/>
  <c r="J58" i="12" l="1"/>
  <c r="I58" i="12"/>
  <c r="H58" i="12"/>
  <c r="N58" i="12" s="1"/>
  <c r="J57" i="12"/>
  <c r="I57" i="12"/>
  <c r="H57" i="12"/>
  <c r="N57" i="12" s="1"/>
  <c r="J41" i="4" l="1"/>
  <c r="I41" i="4"/>
  <c r="H41" i="4"/>
  <c r="N41" i="4" s="1"/>
  <c r="J17" i="4"/>
  <c r="I17" i="4"/>
  <c r="H17" i="4"/>
  <c r="N17" i="4" s="1"/>
  <c r="J18" i="4"/>
  <c r="I18" i="4"/>
  <c r="H18" i="4"/>
  <c r="N18" i="4" s="1"/>
  <c r="J11" i="4"/>
  <c r="I11" i="4"/>
  <c r="H11" i="4"/>
  <c r="N11" i="4" s="1"/>
  <c r="J9" i="4"/>
  <c r="I9" i="4"/>
  <c r="H9" i="4"/>
  <c r="N9" i="4" s="1"/>
  <c r="J387" i="6" l="1"/>
  <c r="J386" i="6"/>
  <c r="J385" i="6"/>
  <c r="J384" i="6"/>
  <c r="J383" i="6"/>
  <c r="J382" i="6"/>
  <c r="J381" i="6"/>
  <c r="J380" i="6"/>
  <c r="J379" i="6"/>
  <c r="J378" i="6"/>
  <c r="J377" i="6"/>
  <c r="J376" i="6"/>
  <c r="J375" i="6"/>
  <c r="J374" i="6"/>
  <c r="J373" i="6"/>
  <c r="J372" i="6"/>
  <c r="J371" i="6"/>
  <c r="J368" i="6"/>
  <c r="J367" i="6"/>
  <c r="J366" i="6"/>
  <c r="J365" i="6"/>
  <c r="J364" i="6"/>
  <c r="J363" i="6"/>
  <c r="J362" i="6"/>
  <c r="J361" i="6"/>
  <c r="J360" i="6"/>
  <c r="J358" i="6"/>
  <c r="J357" i="6"/>
  <c r="J356" i="6"/>
  <c r="J355" i="6"/>
  <c r="J354" i="6"/>
  <c r="J353" i="6"/>
  <c r="J352" i="6"/>
  <c r="J351" i="6"/>
  <c r="J350" i="6"/>
  <c r="J349" i="6"/>
  <c r="J348" i="6"/>
  <c r="J347" i="6"/>
  <c r="J346" i="6"/>
  <c r="J345" i="6"/>
  <c r="J344" i="6"/>
  <c r="J343" i="6"/>
  <c r="J342" i="6"/>
  <c r="J341" i="6"/>
  <c r="J340" i="6"/>
  <c r="J339" i="6"/>
  <c r="J338" i="6"/>
  <c r="J337" i="6"/>
  <c r="J336" i="6"/>
  <c r="J334" i="6"/>
  <c r="J333" i="6"/>
  <c r="J332" i="6"/>
  <c r="J331" i="6"/>
  <c r="J330" i="6"/>
  <c r="J329" i="6"/>
  <c r="J328" i="6"/>
  <c r="J327" i="6"/>
  <c r="J325" i="6"/>
  <c r="J324" i="6"/>
  <c r="J323" i="6"/>
  <c r="J322" i="6"/>
  <c r="J321" i="6"/>
  <c r="J320" i="6"/>
  <c r="J319" i="6"/>
  <c r="J318" i="6"/>
  <c r="J316" i="6"/>
  <c r="J315" i="6"/>
  <c r="J314" i="6"/>
  <c r="J313" i="6"/>
  <c r="J312" i="6"/>
  <c r="J311" i="6"/>
  <c r="J310" i="6"/>
  <c r="J309" i="6"/>
  <c r="J308" i="6"/>
  <c r="J307" i="6"/>
  <c r="J306" i="6"/>
  <c r="J305" i="6"/>
  <c r="J304" i="6"/>
  <c r="J303" i="6"/>
  <c r="J302" i="6"/>
  <c r="J301" i="6"/>
  <c r="J300" i="6"/>
  <c r="J299" i="6"/>
  <c r="J298" i="6"/>
  <c r="J297" i="6"/>
  <c r="J296" i="6"/>
  <c r="J295" i="6"/>
  <c r="J294" i="6"/>
  <c r="J293" i="6"/>
  <c r="J292" i="6"/>
  <c r="J291" i="6"/>
  <c r="J290" i="6"/>
  <c r="J289" i="6"/>
  <c r="J288" i="6"/>
  <c r="J287" i="6"/>
  <c r="J286" i="6"/>
  <c r="J285" i="6"/>
  <c r="J284" i="6"/>
  <c r="J283" i="6"/>
  <c r="J282" i="6"/>
  <c r="J281" i="6"/>
  <c r="J280" i="6"/>
  <c r="J279" i="6"/>
  <c r="J278" i="6"/>
  <c r="J275" i="6"/>
  <c r="J274" i="6"/>
  <c r="J273" i="6"/>
  <c r="J272" i="6"/>
  <c r="J271" i="6"/>
  <c r="J270" i="6"/>
  <c r="J269" i="6"/>
  <c r="J268" i="6"/>
  <c r="J267" i="6"/>
  <c r="J266" i="6"/>
  <c r="J265" i="6"/>
  <c r="J263" i="6"/>
  <c r="J262" i="6"/>
  <c r="J261" i="6"/>
  <c r="J260" i="6"/>
  <c r="J259" i="6"/>
  <c r="J258" i="6"/>
  <c r="J236" i="6"/>
  <c r="J235" i="6"/>
  <c r="J234" i="6"/>
  <c r="J233" i="6"/>
  <c r="J231" i="6"/>
  <c r="J230" i="6"/>
  <c r="J229" i="6"/>
  <c r="J227" i="6"/>
  <c r="J226" i="6"/>
  <c r="J224" i="6"/>
  <c r="J223" i="6"/>
  <c r="J222" i="6"/>
  <c r="J217" i="6"/>
  <c r="J216" i="6"/>
  <c r="J214" i="6"/>
  <c r="J211" i="6"/>
  <c r="J208" i="6"/>
  <c r="J207" i="6"/>
  <c r="J206" i="6"/>
  <c r="J205" i="6"/>
  <c r="J204" i="6"/>
  <c r="J203" i="6"/>
  <c r="J201" i="6"/>
  <c r="J200" i="6"/>
  <c r="J199" i="6"/>
  <c r="J198" i="6"/>
  <c r="J197" i="6"/>
  <c r="J196" i="6"/>
  <c r="J193" i="6"/>
  <c r="J192" i="6"/>
  <c r="J191" i="6"/>
  <c r="J190" i="6"/>
  <c r="J189" i="6"/>
  <c r="J188" i="6"/>
  <c r="J186" i="6"/>
  <c r="J185" i="6"/>
  <c r="J184" i="6"/>
  <c r="J183" i="6"/>
  <c r="J182" i="6"/>
  <c r="J181" i="6"/>
  <c r="J180" i="6"/>
  <c r="J178" i="6"/>
  <c r="J177" i="6"/>
  <c r="J176" i="6"/>
  <c r="J175" i="6"/>
  <c r="J174" i="6"/>
  <c r="J173" i="6"/>
  <c r="J172" i="6"/>
  <c r="J171" i="6"/>
  <c r="J170" i="6"/>
  <c r="J169" i="6"/>
  <c r="J168" i="6"/>
  <c r="J165" i="6"/>
  <c r="J163" i="6"/>
  <c r="J162" i="6"/>
  <c r="J161" i="6"/>
  <c r="J160" i="6"/>
  <c r="J159" i="6"/>
  <c r="J153" i="6"/>
  <c r="J152" i="6"/>
  <c r="J139" i="6"/>
  <c r="J97" i="6"/>
  <c r="J96" i="6"/>
  <c r="J95" i="6"/>
  <c r="J94" i="6"/>
  <c r="J93" i="6"/>
  <c r="J92" i="6"/>
  <c r="J91" i="6"/>
  <c r="J90" i="6"/>
  <c r="J89" i="6"/>
  <c r="J88" i="6"/>
  <c r="J81" i="6"/>
  <c r="J80" i="6"/>
  <c r="J79" i="6"/>
  <c r="J78" i="6"/>
  <c r="J77" i="6"/>
  <c r="J76" i="6"/>
  <c r="J75" i="6"/>
  <c r="J74" i="6"/>
  <c r="J73" i="6"/>
  <c r="J71" i="6"/>
  <c r="J69" i="6"/>
  <c r="J68" i="6"/>
  <c r="J67" i="6"/>
  <c r="J66" i="6"/>
  <c r="J65" i="6"/>
  <c r="J64" i="6"/>
  <c r="J63" i="6"/>
  <c r="J62" i="6"/>
  <c r="J61" i="6"/>
  <c r="J60" i="6"/>
  <c r="J59" i="6"/>
  <c r="J58" i="6"/>
  <c r="J57" i="6"/>
  <c r="J56" i="6"/>
  <c r="J55" i="6"/>
  <c r="J54" i="6"/>
  <c r="J53" i="6"/>
  <c r="J52" i="6"/>
  <c r="J51" i="6"/>
  <c r="J50" i="6"/>
  <c r="J49" i="6"/>
  <c r="J48" i="6"/>
  <c r="J47" i="6"/>
  <c r="J44" i="6"/>
  <c r="J43" i="6"/>
  <c r="J42" i="6"/>
  <c r="J41" i="6"/>
  <c r="J40" i="6"/>
  <c r="J39" i="6"/>
  <c r="J38" i="6"/>
  <c r="J37" i="6"/>
  <c r="J36" i="6"/>
  <c r="J35" i="6"/>
  <c r="J34" i="6"/>
  <c r="J33" i="6"/>
  <c r="J32" i="6"/>
  <c r="J31" i="6"/>
  <c r="J30" i="6"/>
  <c r="J25" i="6"/>
  <c r="J24" i="6"/>
  <c r="J23" i="6"/>
  <c r="J22" i="6"/>
  <c r="J21" i="6"/>
  <c r="J20" i="6"/>
  <c r="J19" i="6"/>
  <c r="J18" i="6"/>
  <c r="J17" i="6"/>
  <c r="J16" i="6"/>
  <c r="J15" i="6"/>
  <c r="J14" i="6"/>
  <c r="J13" i="6"/>
  <c r="J12" i="6"/>
  <c r="J11" i="6"/>
  <c r="J10" i="6"/>
  <c r="J9" i="6"/>
  <c r="J8" i="6"/>
  <c r="J34" i="7"/>
  <c r="J33" i="7"/>
  <c r="J32" i="7"/>
  <c r="J31" i="7"/>
  <c r="J30" i="7"/>
  <c r="J29" i="7"/>
  <c r="J28" i="7"/>
  <c r="J26" i="7"/>
  <c r="J25" i="7"/>
  <c r="J24" i="7"/>
  <c r="J23" i="7"/>
  <c r="J22" i="7"/>
  <c r="J21" i="7"/>
  <c r="J19" i="7"/>
  <c r="J18" i="7"/>
  <c r="J16" i="7"/>
  <c r="J15" i="7"/>
  <c r="J14" i="7"/>
  <c r="J13" i="7"/>
  <c r="J11" i="7"/>
  <c r="J10" i="7"/>
  <c r="J9" i="7"/>
  <c r="J8" i="7"/>
  <c r="J7" i="7"/>
  <c r="J162" i="5"/>
  <c r="J161" i="5"/>
  <c r="J160" i="5"/>
  <c r="J159" i="5"/>
  <c r="J158" i="5"/>
  <c r="J157" i="5"/>
  <c r="J156" i="5"/>
  <c r="J155" i="5"/>
  <c r="J154" i="5"/>
  <c r="J152" i="5"/>
  <c r="J151" i="5"/>
  <c r="J150" i="5"/>
  <c r="J149" i="5"/>
  <c r="J147" i="5"/>
  <c r="J146" i="5"/>
  <c r="J145" i="5"/>
  <c r="J144" i="5"/>
  <c r="J142" i="5"/>
  <c r="J141" i="5"/>
  <c r="J140" i="5"/>
  <c r="J127" i="5"/>
  <c r="J126" i="5"/>
  <c r="J125" i="5"/>
  <c r="J124" i="5"/>
  <c r="J122" i="5"/>
  <c r="J121" i="5"/>
  <c r="J119" i="5"/>
  <c r="J118" i="5"/>
  <c r="J116" i="5"/>
  <c r="J115" i="5"/>
  <c r="J114" i="5"/>
  <c r="J107" i="5"/>
  <c r="J106" i="5"/>
  <c r="J105" i="5"/>
  <c r="J104" i="5"/>
  <c r="J103" i="5"/>
  <c r="J101" i="5"/>
  <c r="J99" i="5"/>
  <c r="J98" i="5"/>
  <c r="J97" i="5"/>
  <c r="J96" i="5"/>
  <c r="J95" i="5"/>
  <c r="J94" i="5"/>
  <c r="J93" i="5"/>
  <c r="J92" i="5"/>
  <c r="J91" i="5"/>
  <c r="J90" i="5"/>
  <c r="J89" i="5"/>
  <c r="J87" i="5"/>
  <c r="J84" i="5"/>
  <c r="J83" i="5"/>
  <c r="J82" i="5"/>
  <c r="J81" i="5"/>
  <c r="J80" i="5"/>
  <c r="J79" i="5"/>
  <c r="J78" i="5"/>
  <c r="J77" i="5"/>
  <c r="J76" i="5"/>
  <c r="J75" i="5"/>
  <c r="J74" i="5"/>
  <c r="J72" i="5"/>
  <c r="J71" i="5"/>
  <c r="J70" i="5"/>
  <c r="J69" i="5"/>
  <c r="J68" i="5"/>
  <c r="J67" i="5"/>
  <c r="J66" i="5"/>
  <c r="J65" i="5"/>
  <c r="J64" i="5"/>
  <c r="J63" i="5"/>
  <c r="J62" i="5"/>
  <c r="J61" i="5"/>
  <c r="J60" i="5"/>
  <c r="J59" i="5"/>
  <c r="J58" i="5"/>
  <c r="J57" i="5"/>
  <c r="J56" i="5"/>
  <c r="J55" i="5"/>
  <c r="J54" i="5"/>
  <c r="J44" i="5"/>
  <c r="J43" i="5"/>
  <c r="J39" i="5"/>
  <c r="J38" i="5"/>
  <c r="J16" i="5"/>
  <c r="J15" i="5"/>
  <c r="J14" i="5"/>
  <c r="J13" i="5"/>
  <c r="J12" i="5"/>
  <c r="J11" i="5"/>
  <c r="J10" i="5"/>
  <c r="J9" i="5"/>
  <c r="J8" i="5"/>
  <c r="J7" i="5"/>
  <c r="J61" i="12"/>
  <c r="J56" i="12"/>
  <c r="J55" i="12"/>
  <c r="J53" i="12"/>
  <c r="J52" i="12"/>
  <c r="J51" i="12"/>
  <c r="J50" i="12"/>
  <c r="J49" i="12"/>
  <c r="J48" i="12"/>
  <c r="J47" i="12"/>
  <c r="J46" i="12"/>
  <c r="J44" i="12"/>
  <c r="J43" i="12"/>
  <c r="J42" i="12"/>
  <c r="J40" i="12"/>
  <c r="J39" i="12"/>
  <c r="J38" i="12"/>
  <c r="J37" i="12"/>
  <c r="J36" i="12"/>
  <c r="J35" i="12"/>
  <c r="J34" i="12"/>
  <c r="J33" i="12"/>
  <c r="J32" i="12"/>
  <c r="J29" i="12"/>
  <c r="J28" i="12"/>
  <c r="J27" i="12"/>
  <c r="J26" i="12"/>
  <c r="J25" i="12"/>
  <c r="J24" i="12"/>
  <c r="J22" i="12"/>
  <c r="J21" i="12"/>
  <c r="J20" i="12"/>
  <c r="J19" i="12"/>
  <c r="J18" i="12"/>
  <c r="J17" i="12"/>
  <c r="J14" i="12"/>
  <c r="J13" i="12"/>
  <c r="J12" i="12"/>
  <c r="J11" i="12"/>
  <c r="J10" i="12"/>
  <c r="J9" i="12"/>
  <c r="J8" i="12"/>
  <c r="J107" i="11"/>
  <c r="J106" i="11"/>
  <c r="J105" i="11"/>
  <c r="J104" i="11"/>
  <c r="J103" i="11"/>
  <c r="J102" i="11"/>
  <c r="J101" i="11"/>
  <c r="J100" i="11"/>
  <c r="J99" i="11"/>
  <c r="J98" i="11"/>
  <c r="J97" i="11"/>
  <c r="J96" i="11"/>
  <c r="J93" i="11"/>
  <c r="J92" i="11"/>
  <c r="J91" i="11"/>
  <c r="J90" i="11"/>
  <c r="J89" i="11"/>
  <c r="J88" i="11"/>
  <c r="J87" i="11"/>
  <c r="J86" i="11"/>
  <c r="J85" i="11"/>
  <c r="J84" i="11"/>
  <c r="J83" i="11"/>
  <c r="J81" i="11"/>
  <c r="J80" i="11"/>
  <c r="J78" i="11"/>
  <c r="J77" i="11"/>
  <c r="J76" i="11"/>
  <c r="J75" i="11"/>
  <c r="J74" i="11"/>
  <c r="J73" i="11"/>
  <c r="J72" i="11"/>
  <c r="J71" i="11"/>
  <c r="J70" i="11"/>
  <c r="J69" i="11"/>
  <c r="J66" i="11"/>
  <c r="J65" i="11"/>
  <c r="J64" i="11"/>
  <c r="J63" i="11"/>
  <c r="J62" i="11"/>
  <c r="J61" i="11"/>
  <c r="J60" i="11"/>
  <c r="J59" i="11"/>
  <c r="J58" i="11"/>
  <c r="J57" i="11"/>
  <c r="J56" i="11"/>
  <c r="J55" i="11"/>
  <c r="J22" i="11"/>
  <c r="J11" i="11"/>
  <c r="J10" i="11"/>
  <c r="J9" i="11"/>
  <c r="J7" i="11"/>
  <c r="J129" i="4"/>
  <c r="J128" i="4"/>
  <c r="J127" i="4"/>
  <c r="J126" i="4"/>
  <c r="J125" i="4"/>
  <c r="J124" i="4"/>
  <c r="J123" i="4"/>
  <c r="J122" i="4"/>
  <c r="J121" i="4"/>
  <c r="J120" i="4"/>
  <c r="J119" i="4"/>
  <c r="J118" i="4"/>
  <c r="J116" i="4"/>
  <c r="J115" i="4"/>
  <c r="J114" i="4"/>
  <c r="J112" i="4"/>
  <c r="J111" i="4"/>
  <c r="J110" i="4"/>
  <c r="J109" i="4"/>
  <c r="J108" i="4"/>
  <c r="J107" i="4"/>
  <c r="J106" i="4"/>
  <c r="J105" i="4"/>
  <c r="J104" i="4"/>
  <c r="J102" i="4"/>
  <c r="J95" i="4"/>
  <c r="J94" i="4"/>
  <c r="J62" i="4"/>
  <c r="J59" i="4"/>
  <c r="J57" i="4"/>
  <c r="J56" i="4"/>
  <c r="J55" i="4"/>
  <c r="J54" i="4"/>
  <c r="J53" i="4"/>
  <c r="J52" i="4"/>
  <c r="J51" i="4"/>
  <c r="J48" i="4"/>
  <c r="J47" i="4"/>
  <c r="J38" i="4"/>
  <c r="J37" i="4"/>
  <c r="J36" i="4"/>
  <c r="J35" i="4"/>
  <c r="J34" i="4"/>
  <c r="J33" i="4"/>
  <c r="J32" i="4"/>
  <c r="J31" i="4"/>
  <c r="J30" i="4"/>
  <c r="J29" i="4"/>
  <c r="J28" i="4"/>
  <c r="J27" i="4"/>
  <c r="J26" i="4"/>
  <c r="J24" i="4"/>
  <c r="J22" i="4"/>
  <c r="J20" i="4"/>
  <c r="J19" i="4"/>
  <c r="J14" i="4"/>
  <c r="J13" i="4"/>
  <c r="J12" i="4"/>
  <c r="J10" i="4"/>
  <c r="I387" i="6" l="1"/>
  <c r="I386" i="6"/>
  <c r="I385" i="6"/>
  <c r="I384" i="6"/>
  <c r="I383" i="6"/>
  <c r="I382" i="6"/>
  <c r="I381" i="6"/>
  <c r="I380" i="6"/>
  <c r="I379" i="6"/>
  <c r="I378" i="6"/>
  <c r="I377" i="6"/>
  <c r="I376" i="6"/>
  <c r="I375" i="6"/>
  <c r="I374" i="6"/>
  <c r="I373" i="6"/>
  <c r="I372" i="6"/>
  <c r="I371" i="6"/>
  <c r="I368" i="6"/>
  <c r="I367" i="6"/>
  <c r="I366" i="6"/>
  <c r="I365" i="6"/>
  <c r="I364" i="6"/>
  <c r="I363" i="6"/>
  <c r="I362" i="6"/>
  <c r="I361" i="6"/>
  <c r="I360" i="6"/>
  <c r="I358" i="6"/>
  <c r="I357" i="6"/>
  <c r="I356" i="6"/>
  <c r="I355" i="6"/>
  <c r="I354" i="6"/>
  <c r="I353" i="6"/>
  <c r="I352" i="6"/>
  <c r="I351" i="6"/>
  <c r="I350" i="6"/>
  <c r="I349" i="6"/>
  <c r="I348" i="6"/>
  <c r="I347" i="6"/>
  <c r="I346" i="6"/>
  <c r="I345" i="6"/>
  <c r="I344" i="6"/>
  <c r="I343" i="6"/>
  <c r="I342" i="6"/>
  <c r="I341" i="6"/>
  <c r="I340" i="6"/>
  <c r="I339" i="6"/>
  <c r="I338" i="6"/>
  <c r="I337" i="6"/>
  <c r="I336" i="6"/>
  <c r="I334" i="6"/>
  <c r="I333" i="6"/>
  <c r="I332" i="6"/>
  <c r="I331" i="6"/>
  <c r="I330" i="6"/>
  <c r="I329" i="6"/>
  <c r="I328" i="6"/>
  <c r="I327" i="6"/>
  <c r="I325" i="6"/>
  <c r="I324" i="6"/>
  <c r="I323" i="6"/>
  <c r="I322" i="6"/>
  <c r="I321" i="6"/>
  <c r="I320" i="6"/>
  <c r="I319" i="6"/>
  <c r="I318" i="6"/>
  <c r="I316" i="6"/>
  <c r="I315" i="6"/>
  <c r="I314" i="6"/>
  <c r="I313" i="6"/>
  <c r="I312" i="6"/>
  <c r="I311" i="6"/>
  <c r="I310" i="6"/>
  <c r="I309" i="6"/>
  <c r="I308" i="6"/>
  <c r="I307" i="6"/>
  <c r="I306" i="6"/>
  <c r="I305" i="6"/>
  <c r="I304" i="6"/>
  <c r="I303" i="6"/>
  <c r="I302" i="6"/>
  <c r="I301" i="6"/>
  <c r="I300" i="6"/>
  <c r="I299" i="6"/>
  <c r="I298" i="6"/>
  <c r="I297" i="6"/>
  <c r="I296" i="6"/>
  <c r="I295" i="6"/>
  <c r="I294" i="6"/>
  <c r="I293" i="6"/>
  <c r="I292" i="6"/>
  <c r="I291" i="6"/>
  <c r="I290" i="6"/>
  <c r="I289" i="6"/>
  <c r="I288" i="6"/>
  <c r="I287" i="6"/>
  <c r="I286" i="6"/>
  <c r="I285" i="6"/>
  <c r="I284" i="6"/>
  <c r="I283" i="6"/>
  <c r="I282" i="6"/>
  <c r="I281" i="6"/>
  <c r="I280" i="6"/>
  <c r="I279" i="6"/>
  <c r="I278" i="6"/>
  <c r="I275" i="6"/>
  <c r="I274" i="6"/>
  <c r="I273" i="6"/>
  <c r="I272" i="6"/>
  <c r="I271" i="6"/>
  <c r="I270" i="6"/>
  <c r="I269" i="6"/>
  <c r="I268" i="6"/>
  <c r="I267" i="6"/>
  <c r="I266" i="6"/>
  <c r="I265" i="6"/>
  <c r="I263" i="6"/>
  <c r="I262" i="6"/>
  <c r="I261" i="6"/>
  <c r="I260" i="6"/>
  <c r="I259" i="6"/>
  <c r="I258" i="6"/>
  <c r="I236" i="6"/>
  <c r="I235" i="6"/>
  <c r="I234" i="6"/>
  <c r="I233" i="6"/>
  <c r="I231" i="6"/>
  <c r="I230" i="6"/>
  <c r="I229" i="6"/>
  <c r="I227" i="6"/>
  <c r="I226" i="6"/>
  <c r="I224" i="6"/>
  <c r="I223" i="6"/>
  <c r="I222" i="6"/>
  <c r="I217" i="6"/>
  <c r="I216" i="6"/>
  <c r="I214" i="6"/>
  <c r="I211" i="6"/>
  <c r="I208" i="6"/>
  <c r="I207" i="6"/>
  <c r="I206" i="6"/>
  <c r="I205" i="6"/>
  <c r="I204" i="6"/>
  <c r="I203" i="6"/>
  <c r="I201" i="6"/>
  <c r="I198" i="6"/>
  <c r="I197" i="6"/>
  <c r="I196" i="6"/>
  <c r="I193" i="6"/>
  <c r="I192" i="6"/>
  <c r="I191" i="6"/>
  <c r="I190" i="6"/>
  <c r="I189" i="6"/>
  <c r="I188" i="6"/>
  <c r="I186" i="6"/>
  <c r="I185" i="6"/>
  <c r="I184" i="6"/>
  <c r="I183" i="6"/>
  <c r="I182" i="6"/>
  <c r="I181" i="6"/>
  <c r="I180" i="6"/>
  <c r="I177" i="6"/>
  <c r="I176" i="6"/>
  <c r="I175" i="6"/>
  <c r="I174" i="6"/>
  <c r="I173" i="6"/>
  <c r="I172" i="6"/>
  <c r="I171" i="6"/>
  <c r="I170" i="6"/>
  <c r="I169" i="6"/>
  <c r="I168" i="6"/>
  <c r="I165" i="6"/>
  <c r="I163" i="6"/>
  <c r="I162" i="6"/>
  <c r="I161" i="6"/>
  <c r="I160" i="6"/>
  <c r="I159" i="6"/>
  <c r="I97" i="6"/>
  <c r="I96" i="6"/>
  <c r="I95" i="6"/>
  <c r="I94" i="6"/>
  <c r="I93" i="6"/>
  <c r="I92" i="6"/>
  <c r="I91" i="6"/>
  <c r="I90" i="6"/>
  <c r="I89" i="6"/>
  <c r="I88" i="6"/>
  <c r="I81" i="6"/>
  <c r="I80" i="6"/>
  <c r="I79" i="6"/>
  <c r="I78" i="6"/>
  <c r="I77" i="6"/>
  <c r="I76" i="6"/>
  <c r="I75" i="6"/>
  <c r="I74" i="6"/>
  <c r="I73" i="6"/>
  <c r="I71" i="6"/>
  <c r="I69" i="6"/>
  <c r="I68" i="6"/>
  <c r="I67" i="6"/>
  <c r="I66" i="6"/>
  <c r="I65" i="6"/>
  <c r="I64" i="6"/>
  <c r="I63" i="6"/>
  <c r="I62" i="6"/>
  <c r="I61" i="6"/>
  <c r="I60" i="6"/>
  <c r="I59" i="6"/>
  <c r="I58" i="6"/>
  <c r="I57" i="6"/>
  <c r="I56" i="6"/>
  <c r="I55" i="6"/>
  <c r="I54" i="6"/>
  <c r="I53" i="6"/>
  <c r="I52" i="6"/>
  <c r="I51" i="6"/>
  <c r="I50" i="6"/>
  <c r="I49" i="6"/>
  <c r="I48" i="6"/>
  <c r="I47" i="6"/>
  <c r="I44" i="6"/>
  <c r="I43" i="6"/>
  <c r="I42" i="6"/>
  <c r="I41" i="6"/>
  <c r="I40" i="6"/>
  <c r="I39" i="6"/>
  <c r="I38" i="6"/>
  <c r="I37" i="6"/>
  <c r="I36" i="6"/>
  <c r="I35" i="6"/>
  <c r="I34" i="6"/>
  <c r="I33" i="6"/>
  <c r="I32" i="6"/>
  <c r="I31" i="6"/>
  <c r="I30" i="6"/>
  <c r="I25" i="6"/>
  <c r="I24" i="6"/>
  <c r="I23" i="6"/>
  <c r="I22" i="6"/>
  <c r="I21" i="6"/>
  <c r="I20" i="6"/>
  <c r="I19" i="6"/>
  <c r="I18" i="6"/>
  <c r="I17" i="6"/>
  <c r="I16" i="6"/>
  <c r="I15" i="6"/>
  <c r="I14" i="6"/>
  <c r="I13" i="6"/>
  <c r="I12" i="6"/>
  <c r="I11" i="6"/>
  <c r="I10" i="6"/>
  <c r="I9" i="6"/>
  <c r="I8" i="6"/>
  <c r="I34" i="7"/>
  <c r="I33" i="7"/>
  <c r="I32" i="7"/>
  <c r="I31" i="7"/>
  <c r="I30" i="7"/>
  <c r="I29" i="7"/>
  <c r="I28" i="7"/>
  <c r="I26" i="7"/>
  <c r="I25" i="7"/>
  <c r="I24" i="7"/>
  <c r="I23" i="7"/>
  <c r="I22" i="7"/>
  <c r="I21" i="7"/>
  <c r="I19" i="7"/>
  <c r="I18" i="7"/>
  <c r="I16" i="7"/>
  <c r="I15" i="7"/>
  <c r="I14" i="7"/>
  <c r="I13" i="7"/>
  <c r="I11" i="7"/>
  <c r="I10" i="7"/>
  <c r="I9" i="7"/>
  <c r="I8" i="7"/>
  <c r="I7" i="7"/>
  <c r="I162" i="5"/>
  <c r="I161" i="5"/>
  <c r="I160" i="5"/>
  <c r="I159" i="5"/>
  <c r="I158" i="5"/>
  <c r="I157" i="5"/>
  <c r="I156" i="5"/>
  <c r="I155" i="5"/>
  <c r="I154" i="5"/>
  <c r="I152" i="5"/>
  <c r="I151" i="5"/>
  <c r="I150" i="5"/>
  <c r="I149" i="5"/>
  <c r="I147" i="5"/>
  <c r="I146" i="5"/>
  <c r="I145" i="5"/>
  <c r="I144" i="5"/>
  <c r="I142" i="5"/>
  <c r="I141" i="5"/>
  <c r="I140" i="5"/>
  <c r="I127" i="5"/>
  <c r="I126" i="5"/>
  <c r="I125" i="5"/>
  <c r="I124" i="5"/>
  <c r="I122" i="5"/>
  <c r="I121" i="5"/>
  <c r="I119" i="5"/>
  <c r="I118" i="5"/>
  <c r="I116" i="5"/>
  <c r="I115" i="5"/>
  <c r="I114" i="5"/>
  <c r="I107" i="5"/>
  <c r="I106" i="5"/>
  <c r="I105" i="5"/>
  <c r="I104" i="5"/>
  <c r="I103" i="5"/>
  <c r="I101" i="5"/>
  <c r="I99" i="5"/>
  <c r="I98" i="5"/>
  <c r="I97" i="5"/>
  <c r="I96" i="5"/>
  <c r="I95" i="5"/>
  <c r="I94" i="5"/>
  <c r="I93" i="5"/>
  <c r="I92" i="5"/>
  <c r="I91" i="5"/>
  <c r="I90" i="5"/>
  <c r="I89" i="5"/>
  <c r="I87" i="5"/>
  <c r="I84" i="5"/>
  <c r="I83" i="5"/>
  <c r="I82" i="5"/>
  <c r="I81" i="5"/>
  <c r="I80" i="5"/>
  <c r="I79" i="5"/>
  <c r="I78" i="5"/>
  <c r="I77" i="5"/>
  <c r="I76" i="5"/>
  <c r="I75" i="5"/>
  <c r="I74" i="5"/>
  <c r="I72" i="5"/>
  <c r="I71" i="5"/>
  <c r="I70" i="5"/>
  <c r="I69" i="5"/>
  <c r="I68" i="5"/>
  <c r="I67" i="5"/>
  <c r="I66" i="5"/>
  <c r="I65" i="5"/>
  <c r="I64" i="5"/>
  <c r="I63" i="5"/>
  <c r="I62" i="5"/>
  <c r="I61" i="5"/>
  <c r="I60" i="5"/>
  <c r="I59" i="5"/>
  <c r="I58" i="5"/>
  <c r="I57" i="5"/>
  <c r="I56" i="5"/>
  <c r="I55" i="5"/>
  <c r="I54" i="5"/>
  <c r="I44" i="5"/>
  <c r="I43" i="5"/>
  <c r="I39" i="5"/>
  <c r="I38" i="5"/>
  <c r="I16" i="5"/>
  <c r="I15" i="5"/>
  <c r="I14" i="5"/>
  <c r="I13" i="5"/>
  <c r="I12" i="5"/>
  <c r="I11" i="5"/>
  <c r="I10" i="5"/>
  <c r="I9" i="5"/>
  <c r="I8" i="5"/>
  <c r="I7" i="5"/>
  <c r="I61" i="12"/>
  <c r="I56" i="12"/>
  <c r="I55" i="12"/>
  <c r="I53" i="12"/>
  <c r="I52" i="12"/>
  <c r="I51" i="12"/>
  <c r="I50" i="12"/>
  <c r="I49" i="12"/>
  <c r="I48" i="12"/>
  <c r="I47" i="12"/>
  <c r="I46" i="12"/>
  <c r="I44" i="12"/>
  <c r="I43" i="12"/>
  <c r="I42" i="12"/>
  <c r="I40" i="12"/>
  <c r="I39" i="12"/>
  <c r="I38" i="12"/>
  <c r="I37" i="12"/>
  <c r="I36" i="12"/>
  <c r="I35" i="12"/>
  <c r="I34" i="12"/>
  <c r="I33" i="12"/>
  <c r="I32" i="12"/>
  <c r="I29" i="12"/>
  <c r="I28" i="12"/>
  <c r="I27" i="12"/>
  <c r="I26" i="12"/>
  <c r="I25" i="12"/>
  <c r="I24" i="12"/>
  <c r="I22" i="12"/>
  <c r="I21" i="12"/>
  <c r="I20" i="12"/>
  <c r="I19" i="12"/>
  <c r="I18" i="12"/>
  <c r="I17" i="12"/>
  <c r="I14" i="12"/>
  <c r="I13" i="12"/>
  <c r="I12" i="12"/>
  <c r="I11" i="12"/>
  <c r="I10" i="12"/>
  <c r="I9" i="12"/>
  <c r="I8" i="12"/>
  <c r="I107" i="11"/>
  <c r="I106" i="11"/>
  <c r="I105" i="11"/>
  <c r="I104" i="11"/>
  <c r="I103" i="11"/>
  <c r="I102" i="11"/>
  <c r="I101" i="11"/>
  <c r="I100" i="11"/>
  <c r="I99" i="11"/>
  <c r="I98" i="11"/>
  <c r="I97" i="11"/>
  <c r="I96" i="11"/>
  <c r="I93" i="11"/>
  <c r="I92" i="11"/>
  <c r="I91" i="11"/>
  <c r="I90" i="11"/>
  <c r="I89" i="11"/>
  <c r="I88" i="11"/>
  <c r="I87" i="11"/>
  <c r="I86" i="11"/>
  <c r="I85" i="11"/>
  <c r="I84" i="11"/>
  <c r="I83" i="11"/>
  <c r="I81" i="11"/>
  <c r="I80" i="11"/>
  <c r="I78" i="11"/>
  <c r="I77" i="11"/>
  <c r="I76" i="11"/>
  <c r="I75" i="11"/>
  <c r="I74" i="11"/>
  <c r="I73" i="11"/>
  <c r="I72" i="11"/>
  <c r="I71" i="11"/>
  <c r="I70" i="11"/>
  <c r="I69" i="11"/>
  <c r="I66" i="11"/>
  <c r="I65" i="11"/>
  <c r="I64" i="11"/>
  <c r="I63" i="11"/>
  <c r="I62" i="11"/>
  <c r="I61" i="11"/>
  <c r="I60" i="11"/>
  <c r="I59" i="11"/>
  <c r="I58" i="11"/>
  <c r="I57" i="11"/>
  <c r="I56" i="11"/>
  <c r="I55" i="11"/>
  <c r="I22" i="11"/>
  <c r="I21" i="11"/>
  <c r="I20" i="11"/>
  <c r="I19" i="11"/>
  <c r="I18" i="11"/>
  <c r="I11" i="11"/>
  <c r="I10" i="11"/>
  <c r="I9" i="11"/>
  <c r="I8" i="11"/>
  <c r="I7" i="11"/>
  <c r="I129" i="4"/>
  <c r="I128" i="4"/>
  <c r="I127" i="4"/>
  <c r="I126" i="4"/>
  <c r="I125" i="4"/>
  <c r="I124" i="4"/>
  <c r="I123" i="4"/>
  <c r="I122" i="4"/>
  <c r="I121" i="4"/>
  <c r="I120" i="4"/>
  <c r="I119" i="4"/>
  <c r="I118" i="4"/>
  <c r="I116" i="4"/>
  <c r="I115" i="4"/>
  <c r="I114" i="4"/>
  <c r="I112" i="4"/>
  <c r="I111" i="4"/>
  <c r="I110" i="4"/>
  <c r="I109" i="4"/>
  <c r="I108" i="4"/>
  <c r="I107" i="4"/>
  <c r="I106" i="4"/>
  <c r="I105" i="4"/>
  <c r="I104" i="4"/>
  <c r="I102" i="4"/>
  <c r="I95" i="4"/>
  <c r="I94" i="4"/>
  <c r="I62" i="4"/>
  <c r="I59" i="4"/>
  <c r="I57" i="4"/>
  <c r="I56" i="4"/>
  <c r="I55" i="4"/>
  <c r="I54" i="4"/>
  <c r="I53" i="4"/>
  <c r="I52" i="4"/>
  <c r="I51" i="4"/>
  <c r="I48" i="4"/>
  <c r="I47" i="4"/>
  <c r="I38" i="4"/>
  <c r="I37" i="4"/>
  <c r="I36" i="4"/>
  <c r="I35" i="4"/>
  <c r="I34" i="4"/>
  <c r="I33" i="4"/>
  <c r="I32" i="4"/>
  <c r="I31" i="4"/>
  <c r="I30" i="4"/>
  <c r="I29" i="4"/>
  <c r="I28" i="4"/>
  <c r="I27" i="4"/>
  <c r="I26" i="4"/>
  <c r="I24" i="4"/>
  <c r="I22" i="4"/>
  <c r="I20" i="4"/>
  <c r="I19" i="4"/>
  <c r="I14" i="4"/>
  <c r="I13" i="4"/>
  <c r="I12" i="4"/>
  <c r="I10" i="4"/>
  <c r="H256" i="6" l="1"/>
  <c r="N256" i="6" s="1"/>
  <c r="H255" i="6"/>
  <c r="N255" i="6" s="1"/>
  <c r="H254" i="6"/>
  <c r="N254" i="6" s="1"/>
  <c r="H253" i="6"/>
  <c r="N253" i="6" s="1"/>
  <c r="H252" i="6"/>
  <c r="N252" i="6" s="1"/>
  <c r="H251" i="6"/>
  <c r="N251" i="6" s="1"/>
  <c r="H250" i="6"/>
  <c r="N250" i="6" s="1"/>
  <c r="H249" i="6"/>
  <c r="N249" i="6" s="1"/>
  <c r="H248" i="6"/>
  <c r="N248" i="6" s="1"/>
  <c r="H247" i="6"/>
  <c r="N247" i="6" s="1"/>
  <c r="H246" i="6"/>
  <c r="N246" i="6" s="1"/>
  <c r="H245" i="6"/>
  <c r="N245" i="6" s="1"/>
  <c r="H244" i="6"/>
  <c r="N244" i="6" s="1"/>
  <c r="H243" i="6"/>
  <c r="N243" i="6" s="1"/>
  <c r="H242" i="6"/>
  <c r="N242" i="6" s="1"/>
  <c r="H241" i="6"/>
  <c r="N241" i="6" s="1"/>
  <c r="H240" i="6"/>
  <c r="N240" i="6" s="1"/>
  <c r="H323" i="6"/>
  <c r="N323" i="6" s="1"/>
  <c r="H316" i="6"/>
  <c r="N316" i="6" s="1"/>
  <c r="H315" i="6"/>
  <c r="N315" i="6" s="1"/>
  <c r="H44" i="6"/>
  <c r="N44" i="6" s="1"/>
  <c r="H43" i="6"/>
  <c r="N43" i="6" s="1"/>
  <c r="H76" i="6"/>
  <c r="N76" i="6" s="1"/>
  <c r="H75" i="6"/>
  <c r="N75" i="6" s="1"/>
  <c r="H74" i="6"/>
  <c r="N74" i="6" s="1"/>
  <c r="H73" i="6"/>
  <c r="N73" i="6" s="1"/>
  <c r="H71" i="6"/>
  <c r="N71" i="6" s="1"/>
  <c r="H96" i="6"/>
  <c r="N96" i="6" s="1"/>
  <c r="H38" i="12"/>
  <c r="N38" i="12" s="1"/>
  <c r="H57" i="11" l="1"/>
  <c r="N57" i="11" s="1"/>
  <c r="H56" i="11"/>
  <c r="N56" i="11" s="1"/>
  <c r="H29" i="4" l="1"/>
  <c r="N29" i="4" s="1"/>
  <c r="H162" i="5" l="1"/>
  <c r="N162" i="5" s="1"/>
  <c r="H161" i="5"/>
  <c r="N161" i="5" s="1"/>
  <c r="H160" i="5"/>
  <c r="N160" i="5" s="1"/>
  <c r="H159" i="5"/>
  <c r="N159" i="5" s="1"/>
  <c r="H158" i="5"/>
  <c r="N158" i="5" s="1"/>
  <c r="H157" i="5"/>
  <c r="N157" i="5" s="1"/>
  <c r="H156" i="5"/>
  <c r="N156" i="5" s="1"/>
  <c r="H155" i="5"/>
  <c r="N155" i="5" s="1"/>
  <c r="H154" i="5"/>
  <c r="N154" i="5" s="1"/>
  <c r="H34" i="7" l="1"/>
  <c r="N34" i="7" s="1"/>
  <c r="H33" i="7"/>
  <c r="N33" i="7" s="1"/>
  <c r="H32" i="7"/>
  <c r="N32" i="7" s="1"/>
  <c r="H31" i="7"/>
  <c r="N31" i="7" s="1"/>
  <c r="H30" i="7"/>
  <c r="N30" i="7" s="1"/>
  <c r="H29" i="7"/>
  <c r="N29" i="7" s="1"/>
  <c r="H28" i="7"/>
  <c r="N28" i="7" s="1"/>
  <c r="H26" i="7"/>
  <c r="N26" i="7" s="1"/>
  <c r="H25" i="7"/>
  <c r="N25" i="7" s="1"/>
  <c r="H24" i="7"/>
  <c r="N24" i="7" s="1"/>
  <c r="H23" i="7"/>
  <c r="N23" i="7" s="1"/>
  <c r="H22" i="7"/>
  <c r="N22" i="7" s="1"/>
  <c r="H21" i="7"/>
  <c r="N21" i="7" s="1"/>
  <c r="H19" i="7"/>
  <c r="N19" i="7" s="1"/>
  <c r="H18" i="7"/>
  <c r="N18" i="7" s="1"/>
  <c r="H16" i="7"/>
  <c r="N16" i="7" s="1"/>
  <c r="H15" i="7"/>
  <c r="N15" i="7" s="1"/>
  <c r="H14" i="7"/>
  <c r="N14" i="7" s="1"/>
  <c r="H13" i="7"/>
  <c r="N13" i="7" s="1"/>
  <c r="H11" i="7"/>
  <c r="N11" i="7" s="1"/>
  <c r="H10" i="7"/>
  <c r="N10" i="7" s="1"/>
  <c r="H9" i="7"/>
  <c r="N9" i="7" s="1"/>
  <c r="H8" i="7"/>
  <c r="N8" i="7" s="1"/>
  <c r="H387" i="6"/>
  <c r="N387" i="6" s="1"/>
  <c r="H386" i="6"/>
  <c r="N386" i="6" s="1"/>
  <c r="H385" i="6"/>
  <c r="N385" i="6" s="1"/>
  <c r="H384" i="6"/>
  <c r="N384" i="6" s="1"/>
  <c r="H383" i="6"/>
  <c r="N383" i="6" s="1"/>
  <c r="H382" i="6"/>
  <c r="N382" i="6" s="1"/>
  <c r="H381" i="6"/>
  <c r="N381" i="6" s="1"/>
  <c r="H380" i="6"/>
  <c r="N380" i="6" s="1"/>
  <c r="H379" i="6"/>
  <c r="N379" i="6" s="1"/>
  <c r="H378" i="6"/>
  <c r="N378" i="6" s="1"/>
  <c r="H377" i="6"/>
  <c r="N377" i="6" s="1"/>
  <c r="H376" i="6"/>
  <c r="N376" i="6" s="1"/>
  <c r="H375" i="6"/>
  <c r="N375" i="6" s="1"/>
  <c r="H374" i="6"/>
  <c r="N374" i="6" s="1"/>
  <c r="H373" i="6"/>
  <c r="N373" i="6" s="1"/>
  <c r="H372" i="6"/>
  <c r="N372" i="6" s="1"/>
  <c r="H371" i="6"/>
  <c r="N371" i="6" s="1"/>
  <c r="H368" i="6"/>
  <c r="N368" i="6" s="1"/>
  <c r="H367" i="6"/>
  <c r="N367" i="6" s="1"/>
  <c r="H366" i="6"/>
  <c r="N366" i="6" s="1"/>
  <c r="H365" i="6"/>
  <c r="N365" i="6" s="1"/>
  <c r="H364" i="6"/>
  <c r="N364" i="6" s="1"/>
  <c r="H363" i="6"/>
  <c r="N363" i="6" s="1"/>
  <c r="H362" i="6"/>
  <c r="N362" i="6" s="1"/>
  <c r="H361" i="6"/>
  <c r="N361" i="6" s="1"/>
  <c r="H360" i="6"/>
  <c r="N360" i="6" s="1"/>
  <c r="H358" i="6"/>
  <c r="N358" i="6" s="1"/>
  <c r="H357" i="6"/>
  <c r="N357" i="6" s="1"/>
  <c r="H356" i="6"/>
  <c r="N356" i="6" s="1"/>
  <c r="H355" i="6"/>
  <c r="N355" i="6" s="1"/>
  <c r="H354" i="6"/>
  <c r="N354" i="6" s="1"/>
  <c r="H353" i="6"/>
  <c r="N353" i="6" s="1"/>
  <c r="H352" i="6"/>
  <c r="N352" i="6" s="1"/>
  <c r="H351" i="6"/>
  <c r="N351" i="6" s="1"/>
  <c r="H350" i="6"/>
  <c r="N350" i="6" s="1"/>
  <c r="H349" i="6"/>
  <c r="N349" i="6" s="1"/>
  <c r="H348" i="6"/>
  <c r="N348" i="6" s="1"/>
  <c r="H347" i="6"/>
  <c r="N347" i="6" s="1"/>
  <c r="H346" i="6"/>
  <c r="N346" i="6" s="1"/>
  <c r="H345" i="6"/>
  <c r="N345" i="6" s="1"/>
  <c r="H344" i="6"/>
  <c r="N344" i="6" s="1"/>
  <c r="H343" i="6"/>
  <c r="N343" i="6" s="1"/>
  <c r="H342" i="6"/>
  <c r="N342" i="6" s="1"/>
  <c r="H341" i="6"/>
  <c r="N341" i="6" s="1"/>
  <c r="H340" i="6"/>
  <c r="N340" i="6" s="1"/>
  <c r="H339" i="6"/>
  <c r="N339" i="6" s="1"/>
  <c r="H338" i="6"/>
  <c r="N338" i="6" s="1"/>
  <c r="H337" i="6"/>
  <c r="N337" i="6" s="1"/>
  <c r="H336" i="6"/>
  <c r="N336" i="6" s="1"/>
  <c r="H334" i="6"/>
  <c r="N334" i="6" s="1"/>
  <c r="H333" i="6"/>
  <c r="N333" i="6" s="1"/>
  <c r="H332" i="6"/>
  <c r="N332" i="6" s="1"/>
  <c r="H331" i="6"/>
  <c r="N331" i="6" s="1"/>
  <c r="H330" i="6"/>
  <c r="N330" i="6" s="1"/>
  <c r="H329" i="6"/>
  <c r="N329" i="6" s="1"/>
  <c r="H328" i="6"/>
  <c r="N328" i="6" s="1"/>
  <c r="H327" i="6"/>
  <c r="N327" i="6" s="1"/>
  <c r="H325" i="6"/>
  <c r="N325" i="6" s="1"/>
  <c r="H324" i="6"/>
  <c r="N324" i="6" s="1"/>
  <c r="H322" i="6"/>
  <c r="N322" i="6" s="1"/>
  <c r="H321" i="6"/>
  <c r="N321" i="6" s="1"/>
  <c r="H320" i="6"/>
  <c r="N320" i="6" s="1"/>
  <c r="H319" i="6"/>
  <c r="N319" i="6" s="1"/>
  <c r="H318" i="6"/>
  <c r="N318" i="6" s="1"/>
  <c r="H314" i="6"/>
  <c r="N314" i="6" s="1"/>
  <c r="H313" i="6"/>
  <c r="N313" i="6" s="1"/>
  <c r="H312" i="6"/>
  <c r="N312" i="6" s="1"/>
  <c r="H311" i="6"/>
  <c r="N311" i="6" s="1"/>
  <c r="H310" i="6"/>
  <c r="N310" i="6" s="1"/>
  <c r="H309" i="6"/>
  <c r="N309" i="6" s="1"/>
  <c r="H308" i="6"/>
  <c r="N308" i="6" s="1"/>
  <c r="H307" i="6"/>
  <c r="N307" i="6" s="1"/>
  <c r="H306" i="6"/>
  <c r="N306" i="6" s="1"/>
  <c r="H305" i="6"/>
  <c r="N305" i="6" s="1"/>
  <c r="H304" i="6"/>
  <c r="N304" i="6" s="1"/>
  <c r="H303" i="6"/>
  <c r="N303" i="6" s="1"/>
  <c r="H302" i="6"/>
  <c r="N302" i="6" s="1"/>
  <c r="H301" i="6"/>
  <c r="N301" i="6" s="1"/>
  <c r="H300" i="6"/>
  <c r="N300" i="6" s="1"/>
  <c r="H299" i="6"/>
  <c r="N299" i="6" s="1"/>
  <c r="H298" i="6"/>
  <c r="N298" i="6" s="1"/>
  <c r="H297" i="6"/>
  <c r="N297" i="6" s="1"/>
  <c r="H296" i="6"/>
  <c r="N296" i="6" s="1"/>
  <c r="H295" i="6"/>
  <c r="N295" i="6" s="1"/>
  <c r="H294" i="6"/>
  <c r="N294" i="6" s="1"/>
  <c r="H293" i="6"/>
  <c r="N293" i="6" s="1"/>
  <c r="H292" i="6"/>
  <c r="N292" i="6" s="1"/>
  <c r="H291" i="6"/>
  <c r="N291" i="6" s="1"/>
  <c r="H290" i="6"/>
  <c r="N290" i="6" s="1"/>
  <c r="H289" i="6"/>
  <c r="N289" i="6" s="1"/>
  <c r="H288" i="6"/>
  <c r="N288" i="6" s="1"/>
  <c r="H287" i="6"/>
  <c r="N287" i="6" s="1"/>
  <c r="H286" i="6"/>
  <c r="N286" i="6" s="1"/>
  <c r="H285" i="6"/>
  <c r="N285" i="6" s="1"/>
  <c r="H284" i="6"/>
  <c r="N284" i="6" s="1"/>
  <c r="H283" i="6"/>
  <c r="N283" i="6" s="1"/>
  <c r="H282" i="6"/>
  <c r="N282" i="6" s="1"/>
  <c r="H281" i="6"/>
  <c r="N281" i="6" s="1"/>
  <c r="H280" i="6"/>
  <c r="N280" i="6" s="1"/>
  <c r="H279" i="6"/>
  <c r="N279" i="6" s="1"/>
  <c r="H278" i="6"/>
  <c r="N278" i="6" s="1"/>
  <c r="H275" i="6"/>
  <c r="N275" i="6" s="1"/>
  <c r="H274" i="6"/>
  <c r="N274" i="6" s="1"/>
  <c r="H273" i="6"/>
  <c r="N273" i="6" s="1"/>
  <c r="H272" i="6"/>
  <c r="N272" i="6" s="1"/>
  <c r="H271" i="6"/>
  <c r="N271" i="6" s="1"/>
  <c r="H270" i="6"/>
  <c r="N270" i="6" s="1"/>
  <c r="H269" i="6"/>
  <c r="N269" i="6" s="1"/>
  <c r="H268" i="6"/>
  <c r="N268" i="6" s="1"/>
  <c r="H267" i="6"/>
  <c r="N267" i="6" s="1"/>
  <c r="H266" i="6"/>
  <c r="N266" i="6" s="1"/>
  <c r="H265" i="6"/>
  <c r="N265" i="6" s="1"/>
  <c r="H264" i="6"/>
  <c r="N264" i="6" s="1"/>
  <c r="H263" i="6"/>
  <c r="N263" i="6" s="1"/>
  <c r="H262" i="6"/>
  <c r="N262" i="6" s="1"/>
  <c r="H261" i="6"/>
  <c r="N261" i="6" s="1"/>
  <c r="H260" i="6"/>
  <c r="N260" i="6" s="1"/>
  <c r="H259" i="6"/>
  <c r="N259" i="6" s="1"/>
  <c r="H258" i="6"/>
  <c r="N258" i="6" s="1"/>
  <c r="H238" i="6"/>
  <c r="N238" i="6" s="1"/>
  <c r="H237" i="6"/>
  <c r="N237" i="6" s="1"/>
  <c r="H236" i="6"/>
  <c r="N236" i="6" s="1"/>
  <c r="H235" i="6"/>
  <c r="N235" i="6" s="1"/>
  <c r="H234" i="6"/>
  <c r="N234" i="6" s="1"/>
  <c r="H233" i="6"/>
  <c r="N233" i="6" s="1"/>
  <c r="H232" i="6"/>
  <c r="N232" i="6" s="1"/>
  <c r="H231" i="6"/>
  <c r="N231" i="6" s="1"/>
  <c r="H230" i="6"/>
  <c r="N230" i="6" s="1"/>
  <c r="H229" i="6"/>
  <c r="N229" i="6" s="1"/>
  <c r="H228" i="6"/>
  <c r="N228" i="6" s="1"/>
  <c r="H227" i="6"/>
  <c r="N227" i="6" s="1"/>
  <c r="H226" i="6"/>
  <c r="N226" i="6" s="1"/>
  <c r="H225" i="6"/>
  <c r="N225" i="6" s="1"/>
  <c r="H224" i="6"/>
  <c r="N224" i="6" s="1"/>
  <c r="H223" i="6"/>
  <c r="N223" i="6" s="1"/>
  <c r="H222" i="6"/>
  <c r="N222" i="6" s="1"/>
  <c r="H221" i="6"/>
  <c r="N221" i="6" s="1"/>
  <c r="H219" i="6"/>
  <c r="N219" i="6" s="1"/>
  <c r="H217" i="6"/>
  <c r="N217" i="6" s="1"/>
  <c r="H216" i="6"/>
  <c r="N216" i="6" s="1"/>
  <c r="H214" i="6"/>
  <c r="N214" i="6" s="1"/>
  <c r="H213" i="6"/>
  <c r="N213" i="6" s="1"/>
  <c r="H212" i="6"/>
  <c r="N212" i="6" s="1"/>
  <c r="H211" i="6"/>
  <c r="N211" i="6" s="1"/>
  <c r="H208" i="6"/>
  <c r="N208" i="6" s="1"/>
  <c r="H207" i="6"/>
  <c r="N207" i="6" s="1"/>
  <c r="H206" i="6"/>
  <c r="N206" i="6" s="1"/>
  <c r="H205" i="6"/>
  <c r="N205" i="6" s="1"/>
  <c r="H204" i="6"/>
  <c r="N204" i="6" s="1"/>
  <c r="H203" i="6"/>
  <c r="N203" i="6" s="1"/>
  <c r="H202" i="6"/>
  <c r="N202" i="6" s="1"/>
  <c r="H201" i="6"/>
  <c r="N201" i="6" s="1"/>
  <c r="H198" i="6"/>
  <c r="N198" i="6" s="1"/>
  <c r="H197" i="6"/>
  <c r="N197" i="6" s="1"/>
  <c r="H196" i="6"/>
  <c r="N196" i="6" s="1"/>
  <c r="H193" i="6"/>
  <c r="N193" i="6" s="1"/>
  <c r="H192" i="6"/>
  <c r="N192" i="6" s="1"/>
  <c r="H191" i="6"/>
  <c r="N191" i="6" s="1"/>
  <c r="H190" i="6"/>
  <c r="N190" i="6" s="1"/>
  <c r="H189" i="6"/>
  <c r="N189" i="6" s="1"/>
  <c r="H188" i="6"/>
  <c r="N188" i="6" s="1"/>
  <c r="H187" i="6"/>
  <c r="N187" i="6" s="1"/>
  <c r="H186" i="6"/>
  <c r="N186" i="6" s="1"/>
  <c r="H185" i="6"/>
  <c r="N185" i="6" s="1"/>
  <c r="H184" i="6"/>
  <c r="N184" i="6" s="1"/>
  <c r="H183" i="6"/>
  <c r="N183" i="6" s="1"/>
  <c r="H182" i="6"/>
  <c r="N182" i="6" s="1"/>
  <c r="H181" i="6"/>
  <c r="N181" i="6" s="1"/>
  <c r="H180" i="6"/>
  <c r="N180" i="6" s="1"/>
  <c r="H179" i="6"/>
  <c r="N179" i="6" s="1"/>
  <c r="H177" i="6"/>
  <c r="N177" i="6" s="1"/>
  <c r="H176" i="6"/>
  <c r="N176" i="6" s="1"/>
  <c r="H175" i="6"/>
  <c r="N175" i="6" s="1"/>
  <c r="H174" i="6"/>
  <c r="N174" i="6" s="1"/>
  <c r="H173" i="6"/>
  <c r="N173" i="6" s="1"/>
  <c r="H172" i="6"/>
  <c r="N172" i="6" s="1"/>
  <c r="H171" i="6"/>
  <c r="N171" i="6" s="1"/>
  <c r="H170" i="6"/>
  <c r="N170" i="6" s="1"/>
  <c r="H169" i="6"/>
  <c r="N169" i="6" s="1"/>
  <c r="H168" i="6"/>
  <c r="N168" i="6" s="1"/>
  <c r="H166" i="6"/>
  <c r="N166" i="6" s="1"/>
  <c r="H165" i="6"/>
  <c r="N165" i="6" s="1"/>
  <c r="H164" i="6"/>
  <c r="N164" i="6" s="1"/>
  <c r="H163" i="6"/>
  <c r="N163" i="6" s="1"/>
  <c r="H162" i="6"/>
  <c r="N162" i="6" s="1"/>
  <c r="H161" i="6"/>
  <c r="N161" i="6" s="1"/>
  <c r="H160" i="6"/>
  <c r="N160" i="6" s="1"/>
  <c r="H159" i="6"/>
  <c r="N159" i="6" s="1"/>
  <c r="H156" i="6"/>
  <c r="N156" i="6" s="1"/>
  <c r="H153" i="6"/>
  <c r="N153" i="6" s="1"/>
  <c r="H152" i="6"/>
  <c r="N152" i="6" s="1"/>
  <c r="H151" i="6"/>
  <c r="N151" i="6" s="1"/>
  <c r="H149" i="6"/>
  <c r="N149" i="6" s="1"/>
  <c r="H148" i="6"/>
  <c r="N148" i="6" s="1"/>
  <c r="H147" i="6"/>
  <c r="N147" i="6" s="1"/>
  <c r="H146" i="6"/>
  <c r="N146" i="6" s="1"/>
  <c r="J144" i="6"/>
  <c r="H144" i="6"/>
  <c r="N144" i="6" s="1"/>
  <c r="J143" i="6"/>
  <c r="H143" i="6"/>
  <c r="N143" i="6" s="1"/>
  <c r="J142" i="6"/>
  <c r="H142" i="6"/>
  <c r="N142" i="6" s="1"/>
  <c r="H141" i="6"/>
  <c r="N141" i="6" s="1"/>
  <c r="H140" i="6"/>
  <c r="N140" i="6" s="1"/>
  <c r="H139" i="6"/>
  <c r="N139" i="6" s="1"/>
  <c r="H138" i="6"/>
  <c r="N138" i="6" s="1"/>
  <c r="H136" i="6"/>
  <c r="N136" i="6" s="1"/>
  <c r="H135" i="6"/>
  <c r="N135" i="6" s="1"/>
  <c r="H134" i="6"/>
  <c r="N134" i="6" s="1"/>
  <c r="H133" i="6"/>
  <c r="N133" i="6" s="1"/>
  <c r="H132" i="6"/>
  <c r="N132" i="6" s="1"/>
  <c r="H131" i="6"/>
  <c r="N131" i="6" s="1"/>
  <c r="H129" i="6"/>
  <c r="N129" i="6" s="1"/>
  <c r="H128" i="6"/>
  <c r="N128" i="6" s="1"/>
  <c r="H127" i="6"/>
  <c r="N127" i="6" s="1"/>
  <c r="H126" i="6"/>
  <c r="N126" i="6" s="1"/>
  <c r="H117" i="6"/>
  <c r="N117" i="6" s="1"/>
  <c r="H116" i="6"/>
  <c r="N116" i="6" s="1"/>
  <c r="H115" i="6"/>
  <c r="N115" i="6" s="1"/>
  <c r="H114" i="6"/>
  <c r="N114" i="6" s="1"/>
  <c r="H113" i="6"/>
  <c r="N113" i="6" s="1"/>
  <c r="H112" i="6"/>
  <c r="N112" i="6" s="1"/>
  <c r="H111" i="6"/>
  <c r="N111" i="6" s="1"/>
  <c r="H110" i="6"/>
  <c r="N110" i="6" s="1"/>
  <c r="H108" i="6"/>
  <c r="N108" i="6" s="1"/>
  <c r="H106" i="6"/>
  <c r="N106" i="6" s="1"/>
  <c r="H104" i="6"/>
  <c r="N104" i="6" s="1"/>
  <c r="H103" i="6"/>
  <c r="N103" i="6" s="1"/>
  <c r="H102" i="6"/>
  <c r="N102" i="6" s="1"/>
  <c r="H101" i="6"/>
  <c r="N101" i="6" s="1"/>
  <c r="H97" i="6"/>
  <c r="N97" i="6" s="1"/>
  <c r="H95" i="6"/>
  <c r="N95" i="6" s="1"/>
  <c r="H94" i="6"/>
  <c r="N94" i="6" s="1"/>
  <c r="H93" i="6"/>
  <c r="N93" i="6" s="1"/>
  <c r="H92" i="6"/>
  <c r="N92" i="6" s="1"/>
  <c r="H91" i="6"/>
  <c r="N91" i="6" s="1"/>
  <c r="H90" i="6"/>
  <c r="N90" i="6" s="1"/>
  <c r="H89" i="6"/>
  <c r="N89" i="6" s="1"/>
  <c r="H88" i="6"/>
  <c r="N88" i="6" s="1"/>
  <c r="H81" i="6"/>
  <c r="N81" i="6" s="1"/>
  <c r="H80" i="6"/>
  <c r="N80" i="6" s="1"/>
  <c r="H79" i="6"/>
  <c r="N79" i="6" s="1"/>
  <c r="H78" i="6"/>
  <c r="N78" i="6" s="1"/>
  <c r="H77" i="6"/>
  <c r="N77" i="6" s="1"/>
  <c r="H69" i="6"/>
  <c r="N69" i="6" s="1"/>
  <c r="H68" i="6"/>
  <c r="N68" i="6" s="1"/>
  <c r="H67" i="6"/>
  <c r="N67" i="6" s="1"/>
  <c r="H66" i="6"/>
  <c r="N66" i="6" s="1"/>
  <c r="H65" i="6"/>
  <c r="N65" i="6" s="1"/>
  <c r="H64" i="6"/>
  <c r="N64" i="6" s="1"/>
  <c r="H63" i="6"/>
  <c r="N63" i="6" s="1"/>
  <c r="H62" i="6"/>
  <c r="N62" i="6" s="1"/>
  <c r="H61" i="6"/>
  <c r="N61" i="6" s="1"/>
  <c r="H60" i="6"/>
  <c r="N60" i="6" s="1"/>
  <c r="H59" i="6"/>
  <c r="N59" i="6" s="1"/>
  <c r="H58" i="6"/>
  <c r="N58" i="6" s="1"/>
  <c r="H57" i="6"/>
  <c r="N57" i="6" s="1"/>
  <c r="H56" i="6"/>
  <c r="N56" i="6" s="1"/>
  <c r="H55" i="6"/>
  <c r="N55" i="6" s="1"/>
  <c r="H54" i="6"/>
  <c r="N54" i="6" s="1"/>
  <c r="H53" i="6"/>
  <c r="N53" i="6" s="1"/>
  <c r="H52" i="6"/>
  <c r="N52" i="6" s="1"/>
  <c r="H51" i="6"/>
  <c r="N51" i="6" s="1"/>
  <c r="H50" i="6"/>
  <c r="N50" i="6" s="1"/>
  <c r="H49" i="6"/>
  <c r="N49" i="6" s="1"/>
  <c r="H48" i="6"/>
  <c r="N48" i="6" s="1"/>
  <c r="H47" i="6"/>
  <c r="N47" i="6" s="1"/>
  <c r="H42" i="6"/>
  <c r="N42" i="6" s="1"/>
  <c r="H41" i="6"/>
  <c r="N41" i="6" s="1"/>
  <c r="H40" i="6"/>
  <c r="N40" i="6" s="1"/>
  <c r="H39" i="6"/>
  <c r="N39" i="6" s="1"/>
  <c r="H38" i="6"/>
  <c r="N38" i="6" s="1"/>
  <c r="H37" i="6"/>
  <c r="N37" i="6" s="1"/>
  <c r="H36" i="6"/>
  <c r="N36" i="6" s="1"/>
  <c r="H35" i="6"/>
  <c r="N35" i="6" s="1"/>
  <c r="H34" i="6"/>
  <c r="N34" i="6" s="1"/>
  <c r="H33" i="6"/>
  <c r="N33" i="6" s="1"/>
  <c r="H32" i="6"/>
  <c r="N32" i="6" s="1"/>
  <c r="H31" i="6"/>
  <c r="N31" i="6" s="1"/>
  <c r="H30" i="6"/>
  <c r="N30" i="6" s="1"/>
  <c r="H29" i="6"/>
  <c r="N29" i="6" s="1"/>
  <c r="H28" i="6"/>
  <c r="N28" i="6" s="1"/>
  <c r="H25" i="6"/>
  <c r="N25" i="6" s="1"/>
  <c r="H24" i="6"/>
  <c r="N24" i="6" s="1"/>
  <c r="H23" i="6"/>
  <c r="N23" i="6" s="1"/>
  <c r="H22" i="6"/>
  <c r="N22" i="6" s="1"/>
  <c r="H21" i="6"/>
  <c r="N21" i="6" s="1"/>
  <c r="H20" i="6"/>
  <c r="N20" i="6" s="1"/>
  <c r="H19" i="6"/>
  <c r="N19" i="6" s="1"/>
  <c r="H18" i="6"/>
  <c r="N18" i="6" s="1"/>
  <c r="H17" i="6"/>
  <c r="N17" i="6" s="1"/>
  <c r="H16" i="6"/>
  <c r="N16" i="6" s="1"/>
  <c r="H15" i="6"/>
  <c r="N15" i="6" s="1"/>
  <c r="H14" i="6"/>
  <c r="N14" i="6" s="1"/>
  <c r="H13" i="6"/>
  <c r="N13" i="6" s="1"/>
  <c r="H12" i="6"/>
  <c r="N12" i="6" s="1"/>
  <c r="H11" i="6"/>
  <c r="N11" i="6" s="1"/>
  <c r="H10" i="6"/>
  <c r="N10" i="6" s="1"/>
  <c r="H9" i="6"/>
  <c r="N9" i="6" s="1"/>
  <c r="H152" i="5"/>
  <c r="N152" i="5" s="1"/>
  <c r="H151" i="5"/>
  <c r="N151" i="5" s="1"/>
  <c r="H150" i="5"/>
  <c r="N150" i="5" s="1"/>
  <c r="H149" i="5"/>
  <c r="N149" i="5" s="1"/>
  <c r="H147" i="5"/>
  <c r="N147" i="5" s="1"/>
  <c r="H146" i="5"/>
  <c r="N146" i="5" s="1"/>
  <c r="H145" i="5"/>
  <c r="N145" i="5" s="1"/>
  <c r="H144" i="5"/>
  <c r="N144" i="5" s="1"/>
  <c r="H142" i="5"/>
  <c r="N142" i="5" s="1"/>
  <c r="H141" i="5"/>
  <c r="N141" i="5" s="1"/>
  <c r="H140" i="5"/>
  <c r="N140" i="5" s="1"/>
  <c r="H127" i="5"/>
  <c r="N127" i="5" s="1"/>
  <c r="H126" i="5"/>
  <c r="N126" i="5" s="1"/>
  <c r="H125" i="5"/>
  <c r="N125" i="5" s="1"/>
  <c r="H124" i="5"/>
  <c r="N124" i="5" s="1"/>
  <c r="H122" i="5"/>
  <c r="N122" i="5" s="1"/>
  <c r="H121" i="5"/>
  <c r="N121" i="5" s="1"/>
  <c r="H119" i="5"/>
  <c r="N119" i="5" s="1"/>
  <c r="H118" i="5"/>
  <c r="N118" i="5" s="1"/>
  <c r="H116" i="5"/>
  <c r="N116" i="5" s="1"/>
  <c r="H115" i="5"/>
  <c r="N115" i="5" s="1"/>
  <c r="H114" i="5"/>
  <c r="N114" i="5" s="1"/>
  <c r="H107" i="5"/>
  <c r="N107" i="5" s="1"/>
  <c r="H106" i="5"/>
  <c r="N106" i="5" s="1"/>
  <c r="H105" i="5"/>
  <c r="N105" i="5" s="1"/>
  <c r="H104" i="5"/>
  <c r="N104" i="5" s="1"/>
  <c r="H103" i="5"/>
  <c r="N103" i="5" s="1"/>
  <c r="H101" i="5"/>
  <c r="N101" i="5" s="1"/>
  <c r="H99" i="5"/>
  <c r="N99" i="5" s="1"/>
  <c r="H98" i="5"/>
  <c r="N98" i="5" s="1"/>
  <c r="H97" i="5"/>
  <c r="N97" i="5" s="1"/>
  <c r="H96" i="5"/>
  <c r="N96" i="5" s="1"/>
  <c r="H95" i="5"/>
  <c r="N95" i="5" s="1"/>
  <c r="H94" i="5"/>
  <c r="N94" i="5" s="1"/>
  <c r="H93" i="5"/>
  <c r="N93" i="5" s="1"/>
  <c r="H92" i="5"/>
  <c r="N92" i="5" s="1"/>
  <c r="H91" i="5"/>
  <c r="N91" i="5" s="1"/>
  <c r="H90" i="5"/>
  <c r="N90" i="5" s="1"/>
  <c r="H89" i="5"/>
  <c r="N89" i="5" s="1"/>
  <c r="H87" i="5"/>
  <c r="N87" i="5" s="1"/>
  <c r="H84" i="5"/>
  <c r="N84" i="5" s="1"/>
  <c r="H83" i="5"/>
  <c r="N83" i="5" s="1"/>
  <c r="H82" i="5"/>
  <c r="N82" i="5" s="1"/>
  <c r="H81" i="5"/>
  <c r="N81" i="5" s="1"/>
  <c r="H80" i="5"/>
  <c r="N80" i="5" s="1"/>
  <c r="H79" i="5"/>
  <c r="N79" i="5" s="1"/>
  <c r="H78" i="5"/>
  <c r="N78" i="5" s="1"/>
  <c r="H76" i="5"/>
  <c r="N76" i="5" s="1"/>
  <c r="H75" i="5"/>
  <c r="N75" i="5" s="1"/>
  <c r="H74" i="5"/>
  <c r="N74" i="5" s="1"/>
  <c r="H72" i="5"/>
  <c r="N72" i="5" s="1"/>
  <c r="H71" i="5"/>
  <c r="N71" i="5" s="1"/>
  <c r="H70" i="5"/>
  <c r="N70" i="5" s="1"/>
  <c r="H69" i="5"/>
  <c r="N69" i="5" s="1"/>
  <c r="H68" i="5"/>
  <c r="N68" i="5" s="1"/>
  <c r="H67" i="5"/>
  <c r="N67" i="5" s="1"/>
  <c r="H66" i="5"/>
  <c r="N66" i="5" s="1"/>
  <c r="H65" i="5"/>
  <c r="N65" i="5" s="1"/>
  <c r="H64" i="5"/>
  <c r="N64" i="5" s="1"/>
  <c r="H63" i="5"/>
  <c r="N63" i="5" s="1"/>
  <c r="H62" i="5"/>
  <c r="N62" i="5" s="1"/>
  <c r="H61" i="5"/>
  <c r="N61" i="5" s="1"/>
  <c r="H60" i="5"/>
  <c r="N60" i="5" s="1"/>
  <c r="H59" i="5"/>
  <c r="N59" i="5" s="1"/>
  <c r="H58" i="5"/>
  <c r="N58" i="5" s="1"/>
  <c r="H57" i="5"/>
  <c r="N57" i="5" s="1"/>
  <c r="H56" i="5"/>
  <c r="N56" i="5" s="1"/>
  <c r="H55" i="5"/>
  <c r="N55" i="5" s="1"/>
  <c r="H54" i="5"/>
  <c r="N54" i="5" s="1"/>
  <c r="H52" i="5"/>
  <c r="N52" i="5" s="1"/>
  <c r="H51" i="5"/>
  <c r="N51" i="5" s="1"/>
  <c r="H50" i="5"/>
  <c r="N50" i="5" s="1"/>
  <c r="H49" i="5"/>
  <c r="N49" i="5" s="1"/>
  <c r="H48" i="5"/>
  <c r="N48" i="5" s="1"/>
  <c r="H44" i="5"/>
  <c r="N44" i="5" s="1"/>
  <c r="H43" i="5"/>
  <c r="N43" i="5" s="1"/>
  <c r="H42" i="5"/>
  <c r="N42" i="5" s="1"/>
  <c r="H41" i="5"/>
  <c r="N41" i="5" s="1"/>
  <c r="H39" i="5"/>
  <c r="N39" i="5" s="1"/>
  <c r="H38" i="5"/>
  <c r="N38" i="5" s="1"/>
  <c r="H37" i="5"/>
  <c r="N37" i="5" s="1"/>
  <c r="H36" i="5"/>
  <c r="N36" i="5" s="1"/>
  <c r="H35" i="5"/>
  <c r="N35" i="5" s="1"/>
  <c r="H33" i="5"/>
  <c r="N33" i="5" s="1"/>
  <c r="H32" i="5"/>
  <c r="N32" i="5" s="1"/>
  <c r="H31" i="5"/>
  <c r="N31" i="5" s="1"/>
  <c r="H30" i="5"/>
  <c r="N30" i="5" s="1"/>
  <c r="H26" i="5"/>
  <c r="N26" i="5" s="1"/>
  <c r="H25" i="5"/>
  <c r="N25" i="5" s="1"/>
  <c r="H22" i="5"/>
  <c r="N22" i="5" s="1"/>
  <c r="H21" i="5"/>
  <c r="N21" i="5" s="1"/>
  <c r="H16" i="5"/>
  <c r="N16" i="5" s="1"/>
  <c r="H15" i="5"/>
  <c r="N15" i="5" s="1"/>
  <c r="H14" i="5"/>
  <c r="N14" i="5" s="1"/>
  <c r="H13" i="5"/>
  <c r="N13" i="5" s="1"/>
  <c r="H12" i="5"/>
  <c r="N12" i="5" s="1"/>
  <c r="H11" i="5"/>
  <c r="N11" i="5" s="1"/>
  <c r="H10" i="5"/>
  <c r="N10" i="5" s="1"/>
  <c r="H9" i="5"/>
  <c r="N9" i="5" s="1"/>
  <c r="H8" i="5"/>
  <c r="N8" i="5" s="1"/>
  <c r="H7" i="7"/>
  <c r="N7" i="7" s="1"/>
  <c r="H8" i="6"/>
  <c r="N8" i="6" s="1"/>
  <c r="H7" i="5"/>
  <c r="N7" i="5" s="1"/>
  <c r="H61" i="12"/>
  <c r="N61" i="12" s="1"/>
  <c r="H56" i="12"/>
  <c r="N56" i="12" s="1"/>
  <c r="H55" i="12"/>
  <c r="N55" i="12" s="1"/>
  <c r="H53" i="12"/>
  <c r="N53" i="12" s="1"/>
  <c r="H52" i="12"/>
  <c r="N52" i="12" s="1"/>
  <c r="H51" i="12"/>
  <c r="N51" i="12" s="1"/>
  <c r="H50" i="12"/>
  <c r="N50" i="12" s="1"/>
  <c r="H49" i="12"/>
  <c r="N49" i="12" s="1"/>
  <c r="H48" i="12"/>
  <c r="N48" i="12" s="1"/>
  <c r="H47" i="12"/>
  <c r="N47" i="12" s="1"/>
  <c r="H46" i="12"/>
  <c r="N46" i="12" s="1"/>
  <c r="H44" i="12"/>
  <c r="N44" i="12" s="1"/>
  <c r="H43" i="12"/>
  <c r="N43" i="12" s="1"/>
  <c r="H42" i="12"/>
  <c r="N42" i="12" s="1"/>
  <c r="H40" i="12"/>
  <c r="N40" i="12" s="1"/>
  <c r="H39" i="12"/>
  <c r="N39" i="12" s="1"/>
  <c r="H37" i="12"/>
  <c r="N37" i="12" s="1"/>
  <c r="H36" i="12"/>
  <c r="N36" i="12" s="1"/>
  <c r="H35" i="12"/>
  <c r="N35" i="12" s="1"/>
  <c r="H34" i="12"/>
  <c r="N34" i="12" s="1"/>
  <c r="H33" i="12"/>
  <c r="N33" i="12" s="1"/>
  <c r="H32" i="12"/>
  <c r="N32" i="12" s="1"/>
  <c r="H29" i="12"/>
  <c r="N29" i="12" s="1"/>
  <c r="H28" i="12"/>
  <c r="N28" i="12" s="1"/>
  <c r="H27" i="12"/>
  <c r="N27" i="12" s="1"/>
  <c r="H26" i="12"/>
  <c r="N26" i="12" s="1"/>
  <c r="H25" i="12"/>
  <c r="N25" i="12" s="1"/>
  <c r="H24" i="12"/>
  <c r="N24" i="12" s="1"/>
  <c r="H22" i="12"/>
  <c r="N22" i="12" s="1"/>
  <c r="H21" i="12"/>
  <c r="N21" i="12" s="1"/>
  <c r="H20" i="12"/>
  <c r="N20" i="12" s="1"/>
  <c r="H19" i="12"/>
  <c r="N19" i="12" s="1"/>
  <c r="H18" i="12"/>
  <c r="N18" i="12" s="1"/>
  <c r="H17" i="12"/>
  <c r="N17" i="12" s="1"/>
  <c r="H14" i="12"/>
  <c r="N14" i="12" s="1"/>
  <c r="H13" i="12"/>
  <c r="N13" i="12" s="1"/>
  <c r="H12" i="12"/>
  <c r="N12" i="12" s="1"/>
  <c r="H11" i="12"/>
  <c r="N11" i="12" s="1"/>
  <c r="H10" i="12"/>
  <c r="N10" i="12" s="1"/>
  <c r="H9" i="12"/>
  <c r="N9" i="12" s="1"/>
  <c r="H8" i="12"/>
  <c r="N8" i="12" s="1"/>
  <c r="H107" i="11"/>
  <c r="N107" i="11" s="1"/>
  <c r="H106" i="11"/>
  <c r="N106" i="11" s="1"/>
  <c r="H105" i="11"/>
  <c r="N105" i="11" s="1"/>
  <c r="H104" i="11"/>
  <c r="N104" i="11" s="1"/>
  <c r="H103" i="11"/>
  <c r="N103" i="11" s="1"/>
  <c r="H102" i="11"/>
  <c r="N102" i="11" s="1"/>
  <c r="H101" i="11"/>
  <c r="N101" i="11" s="1"/>
  <c r="H100" i="11"/>
  <c r="N100" i="11" s="1"/>
  <c r="H99" i="11"/>
  <c r="N99" i="11" s="1"/>
  <c r="H98" i="11"/>
  <c r="N98" i="11" s="1"/>
  <c r="H97" i="11"/>
  <c r="N97" i="11" s="1"/>
  <c r="H96" i="11"/>
  <c r="N96" i="11" s="1"/>
  <c r="H93" i="11"/>
  <c r="N93" i="11" s="1"/>
  <c r="H92" i="11"/>
  <c r="N92" i="11" s="1"/>
  <c r="H91" i="11"/>
  <c r="N91" i="11" s="1"/>
  <c r="H90" i="11"/>
  <c r="N90" i="11" s="1"/>
  <c r="H89" i="11"/>
  <c r="N89" i="11" s="1"/>
  <c r="H88" i="11"/>
  <c r="N88" i="11" s="1"/>
  <c r="H87" i="11"/>
  <c r="N87" i="11" s="1"/>
  <c r="H86" i="11"/>
  <c r="N86" i="11" s="1"/>
  <c r="H85" i="11"/>
  <c r="N85" i="11" s="1"/>
  <c r="H84" i="11"/>
  <c r="N84" i="11" s="1"/>
  <c r="H83" i="11"/>
  <c r="N83" i="11" s="1"/>
  <c r="H81" i="11"/>
  <c r="N81" i="11" s="1"/>
  <c r="H80" i="11"/>
  <c r="N80" i="11" s="1"/>
  <c r="H78" i="11"/>
  <c r="N78" i="11" s="1"/>
  <c r="H77" i="11"/>
  <c r="N77" i="11" s="1"/>
  <c r="H76" i="11"/>
  <c r="N76" i="11" s="1"/>
  <c r="H75" i="11"/>
  <c r="N75" i="11" s="1"/>
  <c r="H74" i="11"/>
  <c r="N74" i="11" s="1"/>
  <c r="H73" i="11"/>
  <c r="N73" i="11" s="1"/>
  <c r="H72" i="11"/>
  <c r="N72" i="11" s="1"/>
  <c r="H71" i="11"/>
  <c r="N71" i="11" s="1"/>
  <c r="H70" i="11"/>
  <c r="N70" i="11" s="1"/>
  <c r="H69" i="11"/>
  <c r="N69" i="11" s="1"/>
  <c r="H66" i="11"/>
  <c r="N66" i="11" s="1"/>
  <c r="H65" i="11"/>
  <c r="N65" i="11" s="1"/>
  <c r="H64" i="11"/>
  <c r="N64" i="11" s="1"/>
  <c r="H63" i="11"/>
  <c r="N63" i="11" s="1"/>
  <c r="H62" i="11"/>
  <c r="N62" i="11" s="1"/>
  <c r="H61" i="11"/>
  <c r="N61" i="11" s="1"/>
  <c r="H60" i="11"/>
  <c r="N60" i="11" s="1"/>
  <c r="H59" i="11"/>
  <c r="N59" i="11" s="1"/>
  <c r="H58" i="11"/>
  <c r="N58" i="11" s="1"/>
  <c r="H55" i="11"/>
  <c r="N55" i="11" s="1"/>
  <c r="H53" i="11"/>
  <c r="N53" i="11" s="1"/>
  <c r="H52" i="11"/>
  <c r="N52" i="11" s="1"/>
  <c r="H51" i="11"/>
  <c r="N51" i="11" s="1"/>
  <c r="H50" i="11"/>
  <c r="N50" i="11" s="1"/>
  <c r="H49" i="11"/>
  <c r="N49" i="11" s="1"/>
  <c r="H48" i="11"/>
  <c r="N48" i="11" s="1"/>
  <c r="H47" i="11"/>
  <c r="N47" i="11" s="1"/>
  <c r="H46" i="11"/>
  <c r="N46" i="11" s="1"/>
  <c r="H45" i="11"/>
  <c r="N45" i="11" s="1"/>
  <c r="H44" i="11"/>
  <c r="N44" i="11" s="1"/>
  <c r="H38" i="11"/>
  <c r="N38" i="11" s="1"/>
  <c r="H37" i="11"/>
  <c r="N37" i="11" s="1"/>
  <c r="H36" i="11"/>
  <c r="N36" i="11" s="1"/>
  <c r="H35" i="11"/>
  <c r="N35" i="11" s="1"/>
  <c r="H34" i="11"/>
  <c r="N34" i="11" s="1"/>
  <c r="H33" i="11"/>
  <c r="N33" i="11" s="1"/>
  <c r="H32" i="11"/>
  <c r="N32" i="11" s="1"/>
  <c r="H31" i="11"/>
  <c r="N31" i="11" s="1"/>
  <c r="H30" i="11"/>
  <c r="N30" i="11" s="1"/>
  <c r="H29" i="11"/>
  <c r="N29" i="11" s="1"/>
  <c r="H28" i="11"/>
  <c r="N28" i="11" s="1"/>
  <c r="H27" i="11"/>
  <c r="N27" i="11" s="1"/>
  <c r="H26" i="11"/>
  <c r="N26" i="11" s="1"/>
  <c r="H25" i="11"/>
  <c r="N25" i="11" s="1"/>
  <c r="H24" i="11"/>
  <c r="N24" i="11" s="1"/>
  <c r="H22" i="11"/>
  <c r="N22" i="11" s="1"/>
  <c r="H21" i="11"/>
  <c r="N21" i="11" s="1"/>
  <c r="H20" i="11"/>
  <c r="N20" i="11" s="1"/>
  <c r="H19" i="11"/>
  <c r="N19" i="11" s="1"/>
  <c r="H18" i="11"/>
  <c r="N18" i="11" s="1"/>
  <c r="H11" i="11"/>
  <c r="N11" i="11" s="1"/>
  <c r="H10" i="11"/>
  <c r="N10" i="11" s="1"/>
  <c r="H9" i="11"/>
  <c r="N9" i="11" s="1"/>
  <c r="H8" i="11"/>
  <c r="N8" i="11" s="1"/>
  <c r="H7" i="11"/>
  <c r="N7" i="11" s="1"/>
  <c r="H131" i="4" l="1"/>
  <c r="N131" i="4" s="1"/>
  <c r="H129" i="4"/>
  <c r="N129" i="4" s="1"/>
  <c r="H128" i="4"/>
  <c r="N128" i="4" s="1"/>
  <c r="H127" i="4"/>
  <c r="N127" i="4" s="1"/>
  <c r="H126" i="4"/>
  <c r="N126" i="4" s="1"/>
  <c r="H125" i="4"/>
  <c r="N125" i="4" s="1"/>
  <c r="H124" i="4"/>
  <c r="N124" i="4" s="1"/>
  <c r="H123" i="4"/>
  <c r="N123" i="4" s="1"/>
  <c r="H122" i="4"/>
  <c r="N122" i="4" s="1"/>
  <c r="H121" i="4"/>
  <c r="N121" i="4" s="1"/>
  <c r="H120" i="4"/>
  <c r="N120" i="4" s="1"/>
  <c r="H119" i="4"/>
  <c r="N119" i="4" s="1"/>
  <c r="H118" i="4"/>
  <c r="N118" i="4" s="1"/>
  <c r="H116" i="4"/>
  <c r="N116" i="4" s="1"/>
  <c r="H115" i="4"/>
  <c r="N115" i="4" s="1"/>
  <c r="H114" i="4"/>
  <c r="N114" i="4" s="1"/>
  <c r="H112" i="4"/>
  <c r="N112" i="4" s="1"/>
  <c r="H111" i="4"/>
  <c r="N111" i="4" s="1"/>
  <c r="H110" i="4"/>
  <c r="N110" i="4" s="1"/>
  <c r="H109" i="4"/>
  <c r="N109" i="4" s="1"/>
  <c r="H108" i="4"/>
  <c r="N108" i="4" s="1"/>
  <c r="H107" i="4"/>
  <c r="N107" i="4" s="1"/>
  <c r="H106" i="4"/>
  <c r="N106" i="4" s="1"/>
  <c r="H105" i="4"/>
  <c r="N105" i="4" s="1"/>
  <c r="H104" i="4"/>
  <c r="N104" i="4" s="1"/>
  <c r="H102" i="4"/>
  <c r="N102" i="4" s="1"/>
  <c r="H99" i="4"/>
  <c r="N99" i="4" s="1"/>
  <c r="H98" i="4"/>
  <c r="N98" i="4" s="1"/>
  <c r="H97" i="4"/>
  <c r="N97" i="4" s="1"/>
  <c r="H95" i="4"/>
  <c r="N95" i="4" s="1"/>
  <c r="H94" i="4"/>
  <c r="N94" i="4" s="1"/>
  <c r="H92" i="4"/>
  <c r="N92" i="4" s="1"/>
  <c r="H91" i="4"/>
  <c r="N91" i="4" s="1"/>
  <c r="H90" i="4"/>
  <c r="N90" i="4" s="1"/>
  <c r="H89" i="4"/>
  <c r="N89" i="4" s="1"/>
  <c r="H88" i="4"/>
  <c r="N88" i="4" s="1"/>
  <c r="H87" i="4"/>
  <c r="N87" i="4" s="1"/>
  <c r="H63" i="4"/>
  <c r="N63" i="4" s="1"/>
  <c r="H62" i="4"/>
  <c r="N62" i="4" s="1"/>
  <c r="H59" i="4"/>
  <c r="N59" i="4" s="1"/>
  <c r="H58" i="4"/>
  <c r="N58" i="4" s="1"/>
  <c r="H57" i="4"/>
  <c r="N57" i="4" s="1"/>
  <c r="H56" i="4"/>
  <c r="N56" i="4" s="1"/>
  <c r="H55" i="4"/>
  <c r="N55" i="4" s="1"/>
  <c r="H54" i="4"/>
  <c r="N54" i="4" s="1"/>
  <c r="H53" i="4"/>
  <c r="N53" i="4" s="1"/>
  <c r="H52" i="4"/>
  <c r="N52" i="4" s="1"/>
  <c r="H51" i="4"/>
  <c r="N51" i="4" s="1"/>
  <c r="H48" i="4"/>
  <c r="N48" i="4" s="1"/>
  <c r="H47" i="4"/>
  <c r="N47" i="4" s="1"/>
  <c r="H40" i="4"/>
  <c r="N40" i="4" s="1"/>
  <c r="H39" i="4"/>
  <c r="N39" i="4" s="1"/>
  <c r="H38" i="4"/>
  <c r="N38" i="4" s="1"/>
  <c r="H37" i="4"/>
  <c r="N37" i="4" s="1"/>
  <c r="H36" i="4"/>
  <c r="N36" i="4" s="1"/>
  <c r="H35" i="4"/>
  <c r="N35" i="4" s="1"/>
  <c r="H34" i="4"/>
  <c r="N34" i="4" s="1"/>
  <c r="H33" i="4"/>
  <c r="N33" i="4" s="1"/>
  <c r="H32" i="4"/>
  <c r="N32" i="4" s="1"/>
  <c r="H31" i="4"/>
  <c r="N31" i="4" s="1"/>
  <c r="H30" i="4"/>
  <c r="N30" i="4" s="1"/>
  <c r="H28" i="4"/>
  <c r="N28" i="4" s="1"/>
  <c r="H27" i="4"/>
  <c r="N27" i="4" s="1"/>
  <c r="H26" i="4"/>
  <c r="N26" i="4" s="1"/>
  <c r="H24" i="4"/>
  <c r="N24" i="4" s="1"/>
  <c r="H22" i="4"/>
  <c r="N22" i="4" s="1"/>
  <c r="H21" i="4"/>
  <c r="N21" i="4" s="1"/>
  <c r="H20" i="4"/>
  <c r="N20" i="4" s="1"/>
  <c r="H19" i="4"/>
  <c r="N19" i="4" s="1"/>
  <c r="H16" i="4"/>
  <c r="N16" i="4" s="1"/>
  <c r="H15" i="4"/>
  <c r="N15" i="4" s="1"/>
  <c r="H14" i="4"/>
  <c r="N14" i="4" s="1"/>
  <c r="H13" i="4"/>
  <c r="N13" i="4" s="1"/>
  <c r="H12" i="4"/>
  <c r="N12" i="4" s="1"/>
  <c r="H10" i="4"/>
  <c r="N10" i="4" s="1"/>
  <c r="H8" i="4"/>
  <c r="N8" i="4" s="1"/>
  <c r="G6" i="5" l="1"/>
  <c r="E2" i="11" l="1"/>
  <c r="G103" i="4" l="1"/>
  <c r="M103" i="4" s="1"/>
  <c r="G61" i="4"/>
  <c r="M61" i="4" s="1"/>
  <c r="G96" i="4"/>
  <c r="M96" i="4" s="1"/>
  <c r="G60" i="4" l="1"/>
  <c r="M60" i="4" s="1"/>
  <c r="G35" i="7"/>
  <c r="E2" i="12" l="1"/>
  <c r="E2" i="4" l="1"/>
  <c r="G6" i="7" l="1"/>
  <c r="E2" i="7"/>
  <c r="E2" i="6"/>
  <c r="E2" i="5"/>
  <c r="G7" i="6"/>
  <c r="G50" i="4"/>
  <c r="M50" i="4" s="1"/>
  <c r="G46" i="4"/>
  <c r="M46" i="4" s="1"/>
  <c r="M6" i="4" s="1"/>
  <c r="G92" i="5"/>
  <c r="M92" i="5" s="1"/>
  <c r="G48" i="5"/>
  <c r="M48" i="5" s="1"/>
  <c r="G31" i="5"/>
  <c r="M31" i="5" s="1"/>
  <c r="G7" i="4"/>
  <c r="G6" i="4" l="1"/>
  <c r="G6" i="6" l="1"/>
</calcChain>
</file>

<file path=xl/sharedStrings.xml><?xml version="1.0" encoding="utf-8"?>
<sst xmlns="http://schemas.openxmlformats.org/spreadsheetml/2006/main" count="3179" uniqueCount="2291">
  <si>
    <t>Код</t>
  </si>
  <si>
    <t>Наименование</t>
  </si>
  <si>
    <t>Описание</t>
  </si>
  <si>
    <t>Костюм мужской "Коммунальщик"</t>
  </si>
  <si>
    <t xml:space="preserve">Костюм мужской "Бригадир" </t>
  </si>
  <si>
    <t xml:space="preserve">Костюм мужской "Suomi" </t>
  </si>
  <si>
    <t xml:space="preserve">Костюм мужской "Лига" </t>
  </si>
  <si>
    <t xml:space="preserve">Костюм мужской "Автотехник" </t>
  </si>
  <si>
    <t>Полукомбинезон мужской "Стандарт 2"</t>
  </si>
  <si>
    <t>Полукомбинезон мужской "Бренд"</t>
  </si>
  <si>
    <t>Халат рабочий мужской "Эконом" черный</t>
  </si>
  <si>
    <t>Халат рабочий женский "Эконом" черный</t>
  </si>
  <si>
    <t>Халат рабочий мужской "Технолог"</t>
  </si>
  <si>
    <t>Халат рабочий женский "Технолог"</t>
  </si>
  <si>
    <t>Халат рабочий "Стандарт"</t>
  </si>
  <si>
    <t>Халат ИТР "Бренд"</t>
  </si>
  <si>
    <t>Халат ИТР женский "Бренд"</t>
  </si>
  <si>
    <t>Кос105</t>
  </si>
  <si>
    <t>Кос104</t>
  </si>
  <si>
    <t>Костюм летний "Ясон"</t>
  </si>
  <si>
    <t>Галстук форменный (синий,черный)</t>
  </si>
  <si>
    <t xml:space="preserve">Ремень </t>
  </si>
  <si>
    <t>Натуральная кожа. Пряжка — латунь</t>
  </si>
  <si>
    <t>Кос202</t>
  </si>
  <si>
    <t>Костюм "Дорожник-2"</t>
  </si>
  <si>
    <t>Кос203</t>
  </si>
  <si>
    <t xml:space="preserve">Костюм "Спектр" </t>
  </si>
  <si>
    <t>Куртка-ветровка "Сигнал"</t>
  </si>
  <si>
    <t>Жилет сигнальный "РЖД"</t>
  </si>
  <si>
    <t>Брюки утепленные "Стандарт"</t>
  </si>
  <si>
    <t>Полукомбинезон утепленный "Стандарт"</t>
  </si>
  <si>
    <t>Жилет утепленный "Профессионал"</t>
  </si>
  <si>
    <t>Жилет утепленный "Бренд"</t>
  </si>
  <si>
    <t>Костюм утепленный "Охранник"</t>
  </si>
  <si>
    <t>Брюки утепленные "Охранник"</t>
  </si>
  <si>
    <t>Костюм утепленный  "Дорожник"</t>
  </si>
  <si>
    <t>Костюм утепленный  "Спектр 2"</t>
  </si>
  <si>
    <t xml:space="preserve">Плащ влагозащитный </t>
  </si>
  <si>
    <t>Ткань: нейлон 100%, ПВХ покрытие</t>
  </si>
  <si>
    <t xml:space="preserve">Костюм влагозащитный </t>
  </si>
  <si>
    <t>Фартук влагостойкий</t>
  </si>
  <si>
    <t>Ткань: прорезиненная</t>
  </si>
  <si>
    <t xml:space="preserve">Фартук влагостойкий </t>
  </si>
  <si>
    <t>Куртка-ветровка "Циклон"</t>
  </si>
  <si>
    <t>Плащ дождевик</t>
  </si>
  <si>
    <t>Ткань: ПВД</t>
  </si>
  <si>
    <t>Нарукавники</t>
  </si>
  <si>
    <t>Плащ влагозащитный "Poseidon WPL"</t>
  </si>
  <si>
    <t xml:space="preserve">Костюм влагозащитный "Poseidon WPL" </t>
  </si>
  <si>
    <t>Костюм рыбака "Fisherman's WPL" с прокл.швами</t>
  </si>
  <si>
    <t>Фартук рыбообработчика "Fisherman's WPL"</t>
  </si>
  <si>
    <t>Нарукавники рыбообработчика "Fisherman's WPL"</t>
  </si>
  <si>
    <t>Комплект рыбообработчика "Fisherman's WPL"</t>
  </si>
  <si>
    <t>Костюм сварщика брезентовый</t>
  </si>
  <si>
    <t>Костюм сварщика утепленный со спилком 2,3</t>
  </si>
  <si>
    <t>Костюм сварщика цельноспилковый</t>
  </si>
  <si>
    <t>Костюм жаростойкий молескиновый ТУ</t>
  </si>
  <si>
    <t>Костюм жаростойкий молескиновый ГОСТ</t>
  </si>
  <si>
    <t xml:space="preserve">Фартук цельноспилковый </t>
  </si>
  <si>
    <t>Ткань: кожевенный спилок КРС цельнокроенный</t>
  </si>
  <si>
    <t>Нарукавники спилковые</t>
  </si>
  <si>
    <t>Ткань: кожевенный спилок КРС</t>
  </si>
  <si>
    <t>Нарукавники брезентовые</t>
  </si>
  <si>
    <t>Наколенники Титан-1</t>
  </si>
  <si>
    <t>Огнестойкие комбинезоны Lakeland Pyrolon XT серый</t>
  </si>
  <si>
    <t>Огнестойкие комбинезоны Lakeland Pyrolon CRFR синий</t>
  </si>
  <si>
    <t>Костюм противоэнцефалитный палатка</t>
  </si>
  <si>
    <t>Костюм КЩС (без берета)</t>
  </si>
  <si>
    <t>Костюм суконный КЩС ТУ</t>
  </si>
  <si>
    <t>Хал101</t>
  </si>
  <si>
    <t>Халат женский КЩС</t>
  </si>
  <si>
    <t>Ткань: Лавсан 100%, 245 г/м2</t>
  </si>
  <si>
    <t>Хал102</t>
  </si>
  <si>
    <t>Халат мужской КЩС</t>
  </si>
  <si>
    <t>Комбинезоны хим. защиты Lakeland ChemMax 1 желтый</t>
  </si>
  <si>
    <t xml:space="preserve">Ткань: Материал костюма покрыт специальной пленкой Dow Saranex® 23P. </t>
  </si>
  <si>
    <t>Комбинезоны хим. защиты Lakeland ChemMax 2 белый</t>
  </si>
  <si>
    <t>Комбинезоны хим. защиты Lakeland ChemMax 3 серый</t>
  </si>
  <si>
    <t>Ткань: материал костюма изготовлен по многоуровневой составной технологии и покрыт специальной пленкой EVOH.</t>
  </si>
  <si>
    <t>Комбинезоны хим. защиты Lakeland TomTex зеленый</t>
  </si>
  <si>
    <t>Ткань: нетканый сополимерный материал</t>
  </si>
  <si>
    <t>Боты диэлектрические</t>
  </si>
  <si>
    <t>Галоши диэлектрические</t>
  </si>
  <si>
    <t>Перчатки диэлектрические латексные</t>
  </si>
  <si>
    <t>Перчатки диэлектрические штанцевые</t>
  </si>
  <si>
    <t>Перчатки диэлектрические шовные</t>
  </si>
  <si>
    <t>Коврик диэлектрический 500х500</t>
  </si>
  <si>
    <t>Коврик диэлектрический 600х600</t>
  </si>
  <si>
    <t>Коврик диэлектрический 750х750</t>
  </si>
  <si>
    <t>Халат медицинский женский "Стандарт"</t>
  </si>
  <si>
    <t>Мед101</t>
  </si>
  <si>
    <t>Халат медицинский мужской "Стандарт"</t>
  </si>
  <si>
    <t>Халат медицинский женский "Стандарт плюс"</t>
  </si>
  <si>
    <t>Халат рабочий женский "Стандарт"</t>
  </si>
  <si>
    <t>Халат медицинский женский "Олеся"</t>
  </si>
  <si>
    <t>Халат медицинский женский "Лаура"</t>
  </si>
  <si>
    <t xml:space="preserve">Фартук с грудкой </t>
  </si>
  <si>
    <t>Фартук к грудкой</t>
  </si>
  <si>
    <t xml:space="preserve">Костюм медицинский "Хирург" </t>
  </si>
  <si>
    <t>Футболка трикотажная</t>
  </si>
  <si>
    <t>Футболка трикотажная камуфлированная</t>
  </si>
  <si>
    <t>Майка-тельняшка</t>
  </si>
  <si>
    <t>Ткань: шерсть 30%, акрил 70%</t>
  </si>
  <si>
    <t>Джемпер форменный</t>
  </si>
  <si>
    <t>Джемпер КМФ</t>
  </si>
  <si>
    <t>Белье трикотажное</t>
  </si>
  <si>
    <t>Бейсболка</t>
  </si>
  <si>
    <t>Кепка охранника "Нато"</t>
  </si>
  <si>
    <t>Кепка охранника</t>
  </si>
  <si>
    <t>Шапка зимняя трикотажная</t>
  </si>
  <si>
    <t>Ткань: полушерстяная (30% шерсть, 70 % акрил)</t>
  </si>
  <si>
    <t>Подшлемник ватный</t>
  </si>
  <si>
    <t>Подшлемник трикотажный</t>
  </si>
  <si>
    <t>Ткань: 30% шерсть, 70% акрил</t>
  </si>
  <si>
    <t>Колпак медицинский</t>
  </si>
  <si>
    <t>Ткань: смесовая ТиСи</t>
  </si>
  <si>
    <t>Полуботинки кожаные "Кросс" ПУ подошва</t>
  </si>
  <si>
    <t>Цвет: чёрный. Материалы: верх: кожа, подкладка: Cambrelle®, подошва: ПУ, ГОСТ 12.4.137-84</t>
  </si>
  <si>
    <t>Полуботинки кожаные "Кросс" ПУ подошва с МП</t>
  </si>
  <si>
    <t>Цвет: чёрный. Материалы: верх: кожа, подкладка: Cambrelle®, подошва: ПУ, МП 200Дж ГОСТ 12.4.137-84</t>
  </si>
  <si>
    <t>Сандалии кожаные "Кросс" ПУ подошва</t>
  </si>
  <si>
    <t>Сандалии кожаные "Кросс" ПУ подошва с МП</t>
  </si>
  <si>
    <t>Цвет: чёрный. Материалы: верх: кожа, подкладка: Cambrelle®, подошва: ПУ,  МП 200Дж, ГОСТ 12.4.137-84</t>
  </si>
  <si>
    <t>Цвет: чёрный. Материалы: верх: кожа, подкладка: Cambrelle®, подошва: ПУ,   МП 200Дж, ГОСТ 12.4.137-84</t>
  </si>
  <si>
    <t>Сабо кожаные женские</t>
  </si>
  <si>
    <t>Сабо кожаные мужские</t>
  </si>
  <si>
    <t>Цвет: чёрный, белый. Материалы: верх: кожа, подкладка: Cambrelle®, подошва: ПВХ, ГОСТ 12.4.137-84</t>
  </si>
  <si>
    <t>Ботинки PAREDES B-COVER</t>
  </si>
  <si>
    <t>Ботинки PAREDES B-COVER с МП и антипрокольной стелькой</t>
  </si>
  <si>
    <t>Ботинки утепленные PAREDES B-COVER</t>
  </si>
  <si>
    <t>Ботинки утепленные PAREDES B-COVER с МП и антипрокольной стелькой</t>
  </si>
  <si>
    <t>Полуботинки PAREDES H-COVER</t>
  </si>
  <si>
    <t>Полуботинки PAREDES H-COVER с МП и антипрокольной стелькой</t>
  </si>
  <si>
    <t>Сандалии PAREDES S-COVER</t>
  </si>
  <si>
    <t>Сандалии PAREDES S-COVER с МП и антипрокольной стелькой</t>
  </si>
  <si>
    <t>Сапоги PAREDES HB-COVER с МП и антипрокольной стелькой</t>
  </si>
  <si>
    <t>Сапоги утепленные PAREDES HB-COVER с МП и антипрокольной стелькой</t>
  </si>
  <si>
    <t>Ботинки кожаные "Олимп" ПУ подошва</t>
  </si>
  <si>
    <t>Цвет: чёрный. Материалы: верх: кожа, подкладка: Cambrelle®, подошва: ПУ,  ГОСТ 12.4.137-84</t>
  </si>
  <si>
    <t>Ботинки кожаные "Олимп" ПУ подошва с МП</t>
  </si>
  <si>
    <t>Цвет: чёрный. Материалы: верх: кожа, подкладка: Cambrelle®, подошва: ПУ/нитрильная резина, КП 200Дж, ГОСТ 12.4.137-84</t>
  </si>
  <si>
    <t>Ботинки кожаные хромовые "Омон"</t>
  </si>
  <si>
    <t>Цвет: чёрный. Материалы: верх: кожа, подкладка: Cambrelle®, подошва: ТЭП, ГОСТ 12.4.137-84</t>
  </si>
  <si>
    <t>Ботинки кожаные хромовые "ПИЛОТ"</t>
  </si>
  <si>
    <t>Ботинки кожаные хромовые с высоким берцем "ОМОН-Люкс"</t>
  </si>
  <si>
    <t>Сапоги кожаные "Олимп" ПУ подошва</t>
  </si>
  <si>
    <t>Сапоги кожаные "Олимп" ПУ подошва с МП</t>
  </si>
  <si>
    <t>Сапоги мужские ПВХ арт. 140 (26см.)</t>
  </si>
  <si>
    <t xml:space="preserve">ПВХ, ТУ 2590-001-51664612-2003 </t>
  </si>
  <si>
    <t>Сапоги мужские ПВХ арт. 141 (с надставкой 33см)</t>
  </si>
  <si>
    <t xml:space="preserve">ПВХ, водоотлалкивающая ткань, ТУ 2590-001-51664612-2003 </t>
  </si>
  <si>
    <t>Сапоги мужские ПВХ арт. 146 (29см.)</t>
  </si>
  <si>
    <t>Сапоги мужские ПВХ арт. 146Н (36см.) с надставкой</t>
  </si>
  <si>
    <t xml:space="preserve">ПВХ, водоотталкивающая ткань, ТУ 2590-001-51664612-2003 </t>
  </si>
  <si>
    <t>Сапоги мужские ПВХ арт. 170 (34см.)</t>
  </si>
  <si>
    <t>Сапоги мужские ПВХ арт. 172 (38см.)</t>
  </si>
  <si>
    <t>Сапоги мужские ПВХ арт. 175 МП</t>
  </si>
  <si>
    <t>Сапоги женские  ПВХ арт. 266 (26см.)</t>
  </si>
  <si>
    <t>Сапоги женские  ПВХ арт. 246 (33.см.) с надставкой</t>
  </si>
  <si>
    <t xml:space="preserve">ПВХ, водоотталкивающая ткань,ТУ 2590-001-51664612-2003 </t>
  </si>
  <si>
    <t>Сапоги рыбацкие с надставкой  ПВХ арт. 162</t>
  </si>
  <si>
    <t xml:space="preserve">ПВХ, цельнолитые, ТУ 2590-001-51664612-2003 </t>
  </si>
  <si>
    <t>Сапоги рыбацкие с надставкой  ПВХ арт. 162Т</t>
  </si>
  <si>
    <t xml:space="preserve">ПВХ, ткань, ТУ 2590-001-51664612-2003 </t>
  </si>
  <si>
    <t>Полукомбинезон рыбацкий арт. 152/2</t>
  </si>
  <si>
    <t xml:space="preserve">ПВХ, винитол, ТУ 2590-001-51664612-2003 </t>
  </si>
  <si>
    <t>Полукомбинезон рыбацкий  на укороченном сапоге арт.153</t>
  </si>
  <si>
    <t>Полукомбинезон рыбацкий арт. 156 КМФ</t>
  </si>
  <si>
    <t xml:space="preserve">ПВХ, Таффета, ТУ 2590-001-51664612-2003 </t>
  </si>
  <si>
    <t>Полукомбинезон рыбацкий арт. 157 КМФ</t>
  </si>
  <si>
    <t>Бахилы рыбацкие шипованные утепленные высокие арт.130ШУ (90см.)</t>
  </si>
  <si>
    <t>Бахилы рыбацкие шипованные утепленные арт. 131ШУ (44см.)</t>
  </si>
  <si>
    <t xml:space="preserve">ТУ 2590-001-51664612-2003 </t>
  </si>
  <si>
    <t>Бахилы рыбацкие шипованные утепленные арт.137ШУ укороченные (34см.)</t>
  </si>
  <si>
    <t>Бахилы рыбацкие шипованные утепленные арт. 132ТШ (44см.) Черные.</t>
  </si>
  <si>
    <t xml:space="preserve">ТЭП, Оксфорд, ТУ 2590-001-51664612-2003 </t>
  </si>
  <si>
    <t>Сапоги мужские ПВХ с НМС подошвой (белые) арт.172Нмб (38см.)</t>
  </si>
  <si>
    <t>Сапоги мужские ПВХ с НМС подошвой  арт.173Нм с МП (38см.)</t>
  </si>
  <si>
    <t>Сапоги женские ПВХ с НМС подошвой (белые) арт.370Нмб (34см.)</t>
  </si>
  <si>
    <t>Галоши садовые из ЭВА арт. 114</t>
  </si>
  <si>
    <t xml:space="preserve">DU-light, ТУ 2590-001-51664612-2003 </t>
  </si>
  <si>
    <t>Галоши садовые из ЭВА утепленные арт.114У</t>
  </si>
  <si>
    <t>Галоши садовые из ЭВА с надставкой утепленные арт.116</t>
  </si>
  <si>
    <t xml:space="preserve">DU-light, ткань, ТУ 2590-001-51664612-2003 </t>
  </si>
  <si>
    <t>Утеплитель войлочный арт. 170</t>
  </si>
  <si>
    <t>Туфли ЭВА арт.111</t>
  </si>
  <si>
    <t>Туфли ЭВА арт. 110</t>
  </si>
  <si>
    <t>Ботинки утепленные кожаные "Олимп" ПУ подошва</t>
  </si>
  <si>
    <t>Ботинки утепленные кожаные "Олимп" ПУ подошва с МП</t>
  </si>
  <si>
    <t>Ботинки кожаные хромовые "Омон" утепленные</t>
  </si>
  <si>
    <t>Ботинки кожаные хромовые "Омон" утепленные натуральным мехом</t>
  </si>
  <si>
    <t>Ботинки утепленные иск. мехом кожаные "ПИЛОТ"</t>
  </si>
  <si>
    <t>Ботинки утепленные нат. мехом кожаные "ПИЛОТ"</t>
  </si>
  <si>
    <t>Сапоги утепленные кожаные "Олимп" ПУ подошва</t>
  </si>
  <si>
    <t>Сапоги утепленные кожаные "Олимп" ПУ подошва с МП</t>
  </si>
  <si>
    <t>Сапоги войлочные «Лесник»</t>
  </si>
  <si>
    <t>Материалы: верх: союзка: лицевая кожа, голенище: войлок 6-7 мм подошва: резина</t>
  </si>
  <si>
    <t xml:space="preserve">Валенки </t>
  </si>
  <si>
    <t>Материал: верх обуви шерсть. ГОСТ 18724-88</t>
  </si>
  <si>
    <t>Валенки на резиновой подошве</t>
  </si>
  <si>
    <t>Материал: верх обуви шерсть, подошва: ПВХ, ГОСТ 18724-88</t>
  </si>
  <si>
    <t>Сапоги мужские «Дутики»</t>
  </si>
  <si>
    <t>Сапоги женские «Дутики»</t>
  </si>
  <si>
    <t>Полусапоги мужские суконные</t>
  </si>
  <si>
    <t>Материал: сукно, подошва: ПВХ, ГОСТ26166-84</t>
  </si>
  <si>
    <t>Полусапоги женские суконные</t>
  </si>
  <si>
    <t xml:space="preserve">Галоши резиновые на валенки </t>
  </si>
  <si>
    <t xml:space="preserve">Материал: ПВХ, ТУ 2590-001-51664612-2003 </t>
  </si>
  <si>
    <t>Рукавицы х\б с двойным наладонником</t>
  </si>
  <si>
    <t>Рукавицы х\б с ПВХ наладонником</t>
  </si>
  <si>
    <t>Рукавицы х\б с брезентовым наладонником</t>
  </si>
  <si>
    <t>Двунитка 230 г/м2, брезент 480 г/м2</t>
  </si>
  <si>
    <t>Брезент ОП, 480 г/м2</t>
  </si>
  <si>
    <t>Рукавицы брезентовые со спилковым наладонником</t>
  </si>
  <si>
    <t>БрезентОП, 480 г/м2,спилок КРС (0,9-1,2 мм)</t>
  </si>
  <si>
    <t>Рукавицы антивибрационные х/б с брезентовым наладонником</t>
  </si>
  <si>
    <t>Рукавицы х\б утепленные ватином</t>
  </si>
  <si>
    <t>Диагональ, утеплитель ватин</t>
  </si>
  <si>
    <t>Рукавицы х\б утепленные ватином с брезентовым наладонником</t>
  </si>
  <si>
    <t>Смесовая, наладонник из брезент ОП 420 г/м2, утеплитель  ватин.</t>
  </si>
  <si>
    <t>Рукавицы спилковые утепленные (мутон)</t>
  </si>
  <si>
    <t>Спилок КРС класса А, мех-мутон 400 г/м²</t>
  </si>
  <si>
    <t xml:space="preserve">Рукавицы суконные ОП </t>
  </si>
  <si>
    <t>Шинельное сукно, пл. 760 г/кв.м.</t>
  </si>
  <si>
    <t>Рукавицы суконные ОП с двойным наладонником</t>
  </si>
  <si>
    <t>Шинельное сукно, пов. пл. 760 г/кв.м.</t>
  </si>
  <si>
    <t xml:space="preserve">Руквицы цельноспилковые </t>
  </si>
  <si>
    <t>Спилок КРС</t>
  </si>
  <si>
    <t>Рукавицы КР</t>
  </si>
  <si>
    <t>Байка с начесом, ПВХ</t>
  </si>
  <si>
    <t>Сукно 760г/м2, спилок КРС</t>
  </si>
  <si>
    <t>Вачеги П - образные</t>
  </si>
  <si>
    <t xml:space="preserve">Перчатки хлопчатобумажные 4-х нитка (7класс) </t>
  </si>
  <si>
    <t>100% хлопок</t>
  </si>
  <si>
    <t xml:space="preserve">Перчатки хлопчатобумажные 5-ти нитка (10класс) </t>
  </si>
  <si>
    <t>Перчатки хлопчатобумажные с ПВХ 4-х нитка (7 класс) "Точка"</t>
  </si>
  <si>
    <t>Перчатки хлопчатобумажные с ПВХ 4-х нитка (7 класс) "Волна", «Протектор»</t>
  </si>
  <si>
    <t xml:space="preserve">Перчатки хлопчатобумажные с ПВХ 5-ти нитка (10класс) "Точка" </t>
  </si>
  <si>
    <t>Перчатки хлопчатобумажные с ПВХ 5-ти нитка (10класс) "Волна", «Протектор»</t>
  </si>
  <si>
    <t>Перчатки хлопчатобумажные латекс двойной облив 10 класс</t>
  </si>
  <si>
    <t>Перчатки хлопчатобумажные латекс одинарный облив 10 класс</t>
  </si>
  <si>
    <t xml:space="preserve">Перчатки комбинированные со спилком «Yeti» </t>
  </si>
  <si>
    <t>100% хлопок, спилок  КРС</t>
  </si>
  <si>
    <t xml:space="preserve">Перчатки комбинированные со спилком «Ангара» </t>
  </si>
  <si>
    <t>Перчатки комбинированные со спилком «Ангара» утепленные</t>
  </si>
  <si>
    <t>100% хлопок, спилок КРС, искуственный мех</t>
  </si>
  <si>
    <t>Перчатки комбинированные со спилком «Русские Львы»</t>
  </si>
  <si>
    <t>Смесовая ткань.спилок сорт А</t>
  </si>
  <si>
    <t>Перчатки комбинированные со спилком «Русские Львы» утепленные</t>
  </si>
  <si>
    <t>Перчатки комбинированные со спилком «ДОКЕР» усиленные</t>
  </si>
  <si>
    <t>Спилок КРС класса А, 100% хлопок</t>
  </si>
  <si>
    <t>Перчатки цельноспилковые серые</t>
  </si>
  <si>
    <t>Перчатки цельноспилковые «Драйвер» желтые</t>
  </si>
  <si>
    <t>спилок КРС класса А</t>
  </si>
  <si>
    <t>Перчатки цельноспилковые «Драйвер» желтые утепленные</t>
  </si>
  <si>
    <t xml:space="preserve">Перчатки кожанные «Драйвер» </t>
  </si>
  <si>
    <t>Свиная кожа класса А</t>
  </si>
  <si>
    <t>Перчатки кожанные «Драйвер» утепленные</t>
  </si>
  <si>
    <t>Перчатки нитриловые ЛЮКС полный облив манжет</t>
  </si>
  <si>
    <t>Перчатки нитриловые ЛЮКС полный облив крага</t>
  </si>
  <si>
    <t>Перчатки нитриловые ЛЮКС полуобливные манжет</t>
  </si>
  <si>
    <t>Перчатки нитриловые  полный облив крага</t>
  </si>
  <si>
    <t>Перчатки нитриловые  полный облив манжет</t>
  </si>
  <si>
    <t>Перчатки КЩС ТИП-2</t>
  </si>
  <si>
    <t>Каучук</t>
  </si>
  <si>
    <t>Перчатки КЩС ТИП-1</t>
  </si>
  <si>
    <t>ПВХ</t>
  </si>
  <si>
    <t xml:space="preserve">Перчатки хозяйственные </t>
  </si>
  <si>
    <t xml:space="preserve">Латекс, хлопковое напыление </t>
  </si>
  <si>
    <t>Перчатки нейлоновые</t>
  </si>
  <si>
    <t>Нейлон, нитрил (искусственный каучук)</t>
  </si>
  <si>
    <t>Перчатки двойной вязки</t>
  </si>
  <si>
    <t>Перчатки п/ш двойной вязки</t>
  </si>
  <si>
    <t>Шерсть/акрил</t>
  </si>
  <si>
    <t>Краги спилковые пятипалые</t>
  </si>
  <si>
    <t>Краги спилковые пятипалые "ТРЕК"</t>
  </si>
  <si>
    <t>Спилок КРС класса А, флис, хлопок</t>
  </si>
  <si>
    <t>Краги спилковые двупалые</t>
  </si>
  <si>
    <t xml:space="preserve">Спилок КРС  </t>
  </si>
  <si>
    <t>Краги спилковые пятипалые "ТРЕК" утепленные</t>
  </si>
  <si>
    <t>Спилок КРС класса А, полиэстер (мех) (Кevlar)</t>
  </si>
  <si>
    <t xml:space="preserve">Краги спилковые пятипалые  усиленные "Русские Львы"  </t>
  </si>
  <si>
    <t>Спилок класса А(толщина 1,2-1,3мм) (Кevlar)</t>
  </si>
  <si>
    <t>Краги спилковые пятипалые  усиленные "Русские Львы" утепленные</t>
  </si>
  <si>
    <t>Защита от механических воздействий</t>
  </si>
  <si>
    <t>Защита от порезов</t>
  </si>
  <si>
    <t>Защита от химических воздействий и микроорганизмов</t>
  </si>
  <si>
    <t>Защита от повышенных температур, искр и брызг металла</t>
  </si>
  <si>
    <t xml:space="preserve">Краги </t>
  </si>
  <si>
    <t>Перчатки кожаные спилковые комбинированные</t>
  </si>
  <si>
    <t>Перчатки с покрытиями Полиуритан</t>
  </si>
  <si>
    <t>Перчатки с покрытиями Нитрил</t>
  </si>
  <si>
    <t>Перчатки с покрытиями Латекс</t>
  </si>
  <si>
    <t>Перчатки защита от нефти и масел</t>
  </si>
  <si>
    <t>Перчатки от пониженных температур</t>
  </si>
  <si>
    <t>Перчатки универсальные Премиум</t>
  </si>
  <si>
    <t>Объем: 100 мл</t>
  </si>
  <si>
    <t>Объем: 200 мл</t>
  </si>
  <si>
    <t>Защитный крем гидрофобного действия «Фаворит профессионал»</t>
  </si>
  <si>
    <t xml:space="preserve">Защитный крем гидрофильного действия «Фаворит профессионал» </t>
  </si>
  <si>
    <t xml:space="preserve">Защитный крем от обморожения «Фаворит профессионал» </t>
  </si>
  <si>
    <t xml:space="preserve">Защитный крем от УФ лучей «Фаворит профессионал» </t>
  </si>
  <si>
    <t>Защитный силиконовый крем для рук «Фаворит профессионал»</t>
  </si>
  <si>
    <t xml:space="preserve">Защитный универсальный крем «Фаворит профессионал» </t>
  </si>
  <si>
    <t xml:space="preserve">Восстанавливающий крем регенерирующий «Фаворит профессионал» </t>
  </si>
  <si>
    <t xml:space="preserve">Паста очищающая «Фаворит профессионал» </t>
  </si>
  <si>
    <t xml:space="preserve">Корпус ПНД оголовье ПВД  от −30°С до +50°С  </t>
  </si>
  <si>
    <t>Каска защитная "Крузор-У</t>
  </si>
  <si>
    <t>Корпус из ударопрочного материала, от +50° до -50°°С, Защита от тока ~2400 В, ТУ 2291-002-86781828-2013</t>
  </si>
  <si>
    <t xml:space="preserve">Каска защитная СОМЗ-55 Favori®T </t>
  </si>
  <si>
    <t>Регулируемое текстильное оголовье. Может комплектоваться маской сварщика КН-С или щитком КБТ. ГОСТ 12.4.207-99</t>
  </si>
  <si>
    <t xml:space="preserve">Каска защитная СОМЗ-55 Favori®T Trek® </t>
  </si>
  <si>
    <t>Cостоит из ударопрочного корпуса, корпус с вентиляционными отверстиями, ГОСТ Р 12.4.207-99</t>
  </si>
  <si>
    <t>Каска защитная СОМЗ-55 ВИЗИОН®</t>
  </si>
  <si>
    <t>Корпус с укороченным козырьком выполнен из материала Termotrek®.</t>
  </si>
  <si>
    <t>Каска защитная СОМЗ-55 Favori®T RAPID</t>
  </si>
  <si>
    <t>Состоит из ударопрочного корпуса, корпус с вентиляционными отверстиями, ГОСТ Р 12.4.207-99</t>
  </si>
  <si>
    <t>Ремни кожаные к когтям, лазам (комплект)</t>
  </si>
  <si>
    <t>Выполнены из двух слоев кожи: верх – юфть, хром; низ – сыромять.</t>
  </si>
  <si>
    <t>Шипы для лазов ЛУ по ж/б универсальные (8 шт. в упаковке)</t>
  </si>
  <si>
    <t>Выполнены со вставкой из твердого сплава.</t>
  </si>
  <si>
    <t>Шипы для когтей КМ (10 шт. в комплекте)</t>
  </si>
  <si>
    <t>Выполнены из инструментальной стали закаленные.</t>
  </si>
  <si>
    <t>Строп А (лента) 10м. 1 карабин</t>
  </si>
  <si>
    <t>Строп В (канат) 10м. 1 карабин</t>
  </si>
  <si>
    <t>Строп А (лента) 1,5м. 1 карабин</t>
  </si>
  <si>
    <t>Строп В (канат) 1,5м. 1 карабин</t>
  </si>
  <si>
    <t>Строп Г (цепь) 1,5м. 1 карабин</t>
  </si>
  <si>
    <t>Строп А (лента) 1,5м. 2 карабина</t>
  </si>
  <si>
    <t>Строп В (канат) 1,5м. 2 карабина</t>
  </si>
  <si>
    <t>Строп Г (цепь) 1,5м. 2 карабина</t>
  </si>
  <si>
    <t>Очки защитные «Люцерна» (прозрачные,дымчатые,желтые)</t>
  </si>
  <si>
    <t>ГОСТ Р 12.4.230.1-2007</t>
  </si>
  <si>
    <t>Очки защитные прямая вентиляция</t>
  </si>
  <si>
    <t>ГОСТ 12.4.013-97</t>
  </si>
  <si>
    <t>Очки защитные непрямая вентиляция</t>
  </si>
  <si>
    <t>Щиток КБТ ВИЗИОН® TITAN РОСОМЗ®арт. 04390</t>
  </si>
  <si>
    <t>Экран поликарбонат 2 мм (220х385мм)</t>
  </si>
  <si>
    <t>Щиток НБТ-2 ВИЗИОН-СТАЛЬ РОСОМЗ® арт. 425416</t>
  </si>
  <si>
    <t>Экран: мелкоячеистая сетка. Наголовное крепление
плавное RAPID с мягким обтюратором.</t>
  </si>
  <si>
    <t>Щиток защитный лицевой КБТ ВИЗИОН ® ENERGO с креплением на каске - арт.04207</t>
  </si>
  <si>
    <t>Ацетат целлюлозы 1,6 мм с термостойкой окантовкой</t>
  </si>
  <si>
    <t>Щиток НБТ-2 ВИЗИОН-ТИТАН РОСОМЗ® арт. 424390</t>
  </si>
  <si>
    <t>Щиток из мелкоячеистой стальной сетки. ГОСТ 12.4.023-84</t>
  </si>
  <si>
    <t>Щиток НБТ-2 ВИЗИОН® РОСОМЗ® арт. 425190</t>
  </si>
  <si>
    <t>Экран: поликарбонат 2 мм (220х315мм). 
крепление плавное RAPID с мягким обтюратором.</t>
  </si>
  <si>
    <t xml:space="preserve">Маска сварщика НН-С </t>
  </si>
  <si>
    <t>Корпус: электрокартон Размер стекла - 102*52 мм. ГОСТ 12.4.035-78</t>
  </si>
  <si>
    <t>Маска сварщика НН-С 702</t>
  </si>
  <si>
    <t>Корпус: полипропилен Размер стекла - 102*52 мм. ГОСТ 12.4.035-78</t>
  </si>
  <si>
    <t>Маска сварщика НН-С 702 с откидным экраном</t>
  </si>
  <si>
    <t>Маска сварщика НН-С 704</t>
  </si>
  <si>
    <t>Корпус:негорючая пластмасса Размер стекла - 121*69 мм. ГОСТ 12.4.035-78</t>
  </si>
  <si>
    <t>Маска сварщика НН-10 хамелеон</t>
  </si>
  <si>
    <t>Корпус:негорючая пластмасса Размер стекла - 110*90*10мм. ГОСТ 12.4.035-78</t>
  </si>
  <si>
    <t>Маска сварщика НН - 7 ПРЕМЬЕР с откидным экраном</t>
  </si>
  <si>
    <t>Корпус:Favori®T из термостойкого материала Termotrek®; визор 110x90мм</t>
  </si>
  <si>
    <t>Щиток НБТ-1 ВИЗИОН® РОСОМЗ® арт. 413130</t>
  </si>
  <si>
    <t>Экран: поликарбонат 1 мм (220х315мм).</t>
  </si>
  <si>
    <t>Щиток НБТ1 ВИЗИОН classic TITAN арт. 414291</t>
  </si>
  <si>
    <t>Экран: поликарбонат 2 мм (220х315мм).</t>
  </si>
  <si>
    <t>Щиток НБТ1/C ВИЗИОН classic TERMO арт. 417290</t>
  </si>
  <si>
    <t xml:space="preserve">Щиток НБТ-Евро </t>
  </si>
  <si>
    <t>полистирол ГОСТ 12.4.023-84</t>
  </si>
  <si>
    <t>Щиток НБТ-Евро Люкс Термо</t>
  </si>
  <si>
    <t>поликарбонат ГОСТ 12.4.023-84</t>
  </si>
  <si>
    <t>Щиток НБТ-Евро Сталь</t>
  </si>
  <si>
    <t>Щиток сварщика НН10-С-6 PREMIER FavoriT РОСОМЗ</t>
  </si>
  <si>
    <t>Щиток сварщика НН-7 ПРЕМЬЕР FavoriT 2 (с откидным стеклом) РОСОМЗ</t>
  </si>
  <si>
    <t>Очки О35 ВИЗИОН super (РС) РОСОМЗ арт.13530</t>
  </si>
  <si>
    <t>Защитное увеличенное панорамное стекло из поликарбоната незапотевающего.</t>
  </si>
  <si>
    <t>Очки О35 ВИЗИОН super РОСОМЗ арт.13529</t>
  </si>
  <si>
    <t>Защитное стекло-светофильтр из поликарбоната незапотевающего</t>
  </si>
  <si>
    <t>Очки О45 ВИЗИОН РОСОМЗ арт.14511</t>
  </si>
  <si>
    <t>Защитное стекло из оптического пластика Plexiglas</t>
  </si>
  <si>
    <t>Очки УНИВЕРСАЛ - ТИТАН  КОНТРАСТ О37 РОСОМЗ арт.13713</t>
  </si>
  <si>
    <t>Защитное панорамное стекло-светофильтр из оптического пластика Plexiglas
янтарного цвета</t>
  </si>
  <si>
    <t>Очки УНИВЕРСАЛ - ТИТАН О37 Strong Glass РОСОМЗ арт.13727</t>
  </si>
  <si>
    <t>Защитное стекло-светофильтр из поликарбоната незапотевающего, влагостойкое, твердое покрытие</t>
  </si>
  <si>
    <t>Очки УНИВЕРСАЛ - ТИТАН О37 Strong Glass РОСОМЗ арт.13734</t>
  </si>
  <si>
    <t>Защитное стекло-светофильтр из поликарбоната незапотевающего, влагостойкое, твердое покрытие.</t>
  </si>
  <si>
    <t>Очки УНИВЕРСАЛ - ТИТАН О37-B2 РОСОМЗ арт.13725</t>
  </si>
  <si>
    <t>Защитное панорамное стекло-светофильтр из оптического пластика Plexiglas.</t>
  </si>
  <si>
    <t>Очки ХАММЕР ПРОФИ О55 РОСОМЗ арт.15530</t>
  </si>
  <si>
    <t>Защитное панорамное стекло из поликарбоната незапотевающего.</t>
  </si>
  <si>
    <t>Очки ЗН18 DRIVER RIKO® РОСОМЗ арт.21832</t>
  </si>
  <si>
    <t>Защитное минеральное стекло-светофильтр. Корпус ПВХ. Непрямая вентиляция</t>
  </si>
  <si>
    <t>Очки ЗН4 ЭТАЛОН РОСОМЗ арт.20428</t>
  </si>
  <si>
    <t>Непрямая вентиляция ГОСТ 12.4.013-97</t>
  </si>
  <si>
    <t>Очки ЗН4 Эталон РОСОМЗ арт. 20411</t>
  </si>
  <si>
    <t>Закрытые с непрямой вентиляцией.  Защитное стекло из поликарбоната. Корпус ПВХ. ГОСТ 12.4.013-97</t>
  </si>
  <si>
    <t>Очки ЗН4 ЭТАЛОН РОСОМЗ арт.20407</t>
  </si>
  <si>
    <t>Очки ЗП8 ЭТАЛОН РОСОМЗ арт. 30811</t>
  </si>
  <si>
    <t>Закрытые, прямая вентиляция ГОСТ 12.4.013-97</t>
  </si>
  <si>
    <t>Корпус ПВХ. ГОСТ 12.4.013-97</t>
  </si>
  <si>
    <t>Очки О34 ПРОГРЕСС РОСОМЗ® арт.13410</t>
  </si>
  <si>
    <t>Защитные, открытые. Упрочненное минеральное стекло. ГОСТ 12.4.013-97</t>
  </si>
  <si>
    <t>Очки О34-Г-2 ПРОГРЕСС РОСОМЗ® арт.13421</t>
  </si>
  <si>
    <t>Защитные, открытые, минеральное стекло - светофильтр 2,5 ГОСТ 12.4.013-97</t>
  </si>
  <si>
    <t>Очки ПАНОРАМА ЗНГ1 арт.22111</t>
  </si>
  <si>
    <t>Корпус ПВХ. Защитное стекло из оптического пластика Plexiglas ГОСТ 12.4.013-97</t>
  </si>
  <si>
    <t>Очки ПАНОРАМА СТАЛЬ ЗП2 арт.26206</t>
  </si>
  <si>
    <t>Прямая вентиляция. Корпус Evoprene. Экран из мелкоячеистой металлической сетки. ГОСТ 12.4.013-97</t>
  </si>
  <si>
    <t>Очки ПАНОРАМА® ЗП2 РОСОМЗ арт.34211</t>
  </si>
  <si>
    <t>Защитное стекло из оптического пластика Plexiglas. Корпус ПВХ. С обтюрацией</t>
  </si>
  <si>
    <t>Очки ПАНОРАМА® ЗП2 РОСОМЗ арт.30211</t>
  </si>
  <si>
    <t>Защитное стекло из оптического пластика Plexiglas. Корпус ПВХ. С прямой вентиляцией</t>
  </si>
  <si>
    <t>Очки СУПЕР ПАНОРАМА® ЗН11 (7,0 Дж) РОСОМЗ арт.21107</t>
  </si>
  <si>
    <t>Ацетат незапотевающие.ГОСТ 12.4.013-97</t>
  </si>
  <si>
    <t>Очки ЗП2  СУПЕР ПАНОРАМА РОСОМЗ  арт.30228</t>
  </si>
  <si>
    <t xml:space="preserve">Защитное стекло-светофильтр из ацетата целлюлозы. Корпус Evoprene. </t>
  </si>
  <si>
    <t>Очки СУПЕР ПАНОРАМА ЗН11 РОСОМЗ арт.21130</t>
  </si>
  <si>
    <t>Защитное стекло из поликарбоната незапотевающего. Корпус ПВХ ГОСТ 12.4.013-97</t>
  </si>
  <si>
    <t>Очки УНИВЕРСАЛ - ТИТАН 037 РОСОМЗ арт.13711</t>
  </si>
  <si>
    <t>Защитное панорамное стекло из оптического пластика Plexiglas.</t>
  </si>
  <si>
    <t>Беруши противошумные без шнурка 3М (1100) 200 пар</t>
  </si>
  <si>
    <t>SNR - 37ДБ. Материал: полиуретан. Гост 12.4.208-99</t>
  </si>
  <si>
    <t>Беруши противошумные со шнурком 3М (1110) 100пар</t>
  </si>
  <si>
    <t>Беруши противошумные без шнурка 3М (1120)</t>
  </si>
  <si>
    <t>SNR - 34ДБ. Материал: полиуретан. Гост 12.4.208-99</t>
  </si>
  <si>
    <t>Беруши противошумные со шнурком 3М (1130)</t>
  </si>
  <si>
    <t>Наушники-беруши 3М (1310)</t>
  </si>
  <si>
    <t>SNR - 26 дБ. Материал: полиуретан. Гост 12.4.208-99</t>
  </si>
  <si>
    <t>Сменные вкладыши 3М (1311) пара</t>
  </si>
  <si>
    <t>Наушники  3М PЕLTOR 1436 складные (с диэлектрического пластика)</t>
  </si>
  <si>
    <t>Материал оголовья: поликарбонат. SNR - 28 дБ. ГОСТ Р 12.4.208-99</t>
  </si>
  <si>
    <t>Наушники  3M PЕLTOR Оптим I стандартное оголовье</t>
  </si>
  <si>
    <t>Материал оголовья: сталь.  SNR-27 дб ГОСТ 12.4.208-99</t>
  </si>
  <si>
    <t>Наушники  3M PЕLTOR Оптим I с креплением на каску</t>
  </si>
  <si>
    <t>Наушники  3M PЕLTOR Оптим II стандартное оголовье</t>
  </si>
  <si>
    <t>Материал оголовья: сталь.  SNR-31 дб ГОСТ 12.4.208-99</t>
  </si>
  <si>
    <t>Наушники  3M PЕLTOR Оптим II с креплением на каску</t>
  </si>
  <si>
    <t>Наушники  3M PЕLTOR Оптим II стандартное оголовье повышенной видимости</t>
  </si>
  <si>
    <t>Наушники  3M PЕLTOR Оптим III стандартное оголовье</t>
  </si>
  <si>
    <t>SNR - 35дб ГОСТ 12.4.208-99 Наполнитель звукоизоляторов: комбинация вспененного полиуретана и глицерина.</t>
  </si>
  <si>
    <t>Наушники  3M PЕLTOR Оптим III с креплением на каску</t>
  </si>
  <si>
    <t>Наушники СОМЗ - 1 Ягуар</t>
  </si>
  <si>
    <t>Защита до 112дБ (SNR=27дБ)</t>
  </si>
  <si>
    <t>Наушники СОМЗ - 5 Штурм</t>
  </si>
  <si>
    <t>Защита до 115дБ (SNR=30дБ)</t>
  </si>
  <si>
    <t>Наушники противошумные СОМЗ-3 Пума</t>
  </si>
  <si>
    <t>Защита до 111дБ (SNR=26дБ)</t>
  </si>
  <si>
    <t>Респиратор РПГ 67АМ (универсальный)</t>
  </si>
  <si>
    <t>Марка А (А1) - органические газы и пары. ГОСТ 12.4.041-2001</t>
  </si>
  <si>
    <t>Респиратор РУ60М</t>
  </si>
  <si>
    <t>Марка А (А1) - органические газы и пары. Противоаэрозольный фильтр. ГОСТ 12.4.041-2001</t>
  </si>
  <si>
    <t>Респиратор У2К</t>
  </si>
  <si>
    <t>Клапан выдоха. ГОСТ 12.4.191-99</t>
  </si>
  <si>
    <t>Запасной патрон к респиратору РПГ 67A1</t>
  </si>
  <si>
    <t>Запасной патрон к респиратору РПГ 67А1В1E1K1</t>
  </si>
  <si>
    <t>Запасной патрон к респиратору РУ60М</t>
  </si>
  <si>
    <t>Маска ППМ 88</t>
  </si>
  <si>
    <t>ГОСТ 12.4.189-99</t>
  </si>
  <si>
    <t>Фильтр  противогазовый "Бриз - 2001" А1</t>
  </si>
  <si>
    <t>Фильтр противогазовый "Бриз - 2001"  A1B1E1K1</t>
  </si>
  <si>
    <t>Фильтр противогазовый "ИЗОД" А2В2Е2К2Р3</t>
  </si>
  <si>
    <t>Противогаз ГП 7 Б</t>
  </si>
  <si>
    <t>ГОСТ 12.4.041-2002</t>
  </si>
  <si>
    <t xml:space="preserve">Гофротрубка </t>
  </si>
  <si>
    <t xml:space="preserve">Сумка противогазная </t>
  </si>
  <si>
    <t>Лицевая часть ШМП</t>
  </si>
  <si>
    <t>ГОСТ 12.4.166-85</t>
  </si>
  <si>
    <t>Респиратор  Vflex 3М  9101</t>
  </si>
  <si>
    <t>От пыли и туманов FFP1 ГОСТ Р 12.4.191-99</t>
  </si>
  <si>
    <t>Респиратор  VFlex 3М 9152</t>
  </si>
  <si>
    <t>От пыли и туманов FFP2 ГОСТ Р 12.4.191-99</t>
  </si>
  <si>
    <t>Респиратор 3М (8101)</t>
  </si>
  <si>
    <t>От пыли и туманов  FFP1 ГОСТ 12.4.191-99</t>
  </si>
  <si>
    <t>Респиратор 3М (8102)</t>
  </si>
  <si>
    <t>От пыли и туманов  FFP2 ГОСТ 12.4.191-99</t>
  </si>
  <si>
    <t>Респиратор 3М (8112) с клапаном выдоха</t>
  </si>
  <si>
    <t>Респиратор 3М (8122) с клапаном выдоха</t>
  </si>
  <si>
    <t>От пыли и туманов FFP2 ГОСТ 12.4.191-99</t>
  </si>
  <si>
    <t>Противоаэрозольный ГОСТ 12.4.193-99</t>
  </si>
  <si>
    <t>Респиратор 3М (8710)</t>
  </si>
  <si>
    <t>Противоаэрозольный FFP1 ГОСТ 12.4.191-99</t>
  </si>
  <si>
    <t>Респиратор 3М (Aura 9310+)</t>
  </si>
  <si>
    <t>Противоаэрозольный  FFP1 ГОСТ 12.4.191-99</t>
  </si>
  <si>
    <t>Респиратор 3М (Aura 9312+) с клапаном выдоха</t>
  </si>
  <si>
    <t>Респиратор 3М (Aura 9320+)</t>
  </si>
  <si>
    <t>Противоаэрозольный FFP2 ГОСТ 12.4.191-99</t>
  </si>
  <si>
    <t>Респиратор 3М (Aura 9322+) с клапаном выдоха</t>
  </si>
  <si>
    <t>Противоаэрозольный от пылей и туманов FFP2 ГОСТ 12.4.191-99</t>
  </si>
  <si>
    <t>Респиратор 3М (Aura 9332+) с клапаном выдоха</t>
  </si>
  <si>
    <t>Противоаэрозольный респиратор от пыли, туманов, дымов FFP3 ГОСТ 12.4.191-99</t>
  </si>
  <si>
    <t>FFP1 Дополнительная защита от органических паров ГОСТ 12.4.191-99</t>
  </si>
  <si>
    <t>Респиратор 3М (9914) с клапаном выдоха</t>
  </si>
  <si>
    <t>Респиратор 3М (9915)</t>
  </si>
  <si>
    <t>FFP1 Дополнительная защита от кислых газов ГОСТ 12.4.191-99</t>
  </si>
  <si>
    <t>Респиратор 3М (9926) с клапаном выдоха</t>
  </si>
  <si>
    <t>Противоаэрозольный респиратор от кислых газов и паров с клапаном выдоха FFP2 ГОСТ Р 12.4.191-99</t>
  </si>
  <si>
    <t>Респиратор 3М (9925) с клапаном выдоха</t>
  </si>
  <si>
    <t>Противоаэрозольный для защиты от сварочных дымов, органических паров и озона FFP2 ГОСТ Р 12.4.191-99</t>
  </si>
  <si>
    <t xml:space="preserve">Обеспечивает высокую степень защиты от газов, паров и воздействия разного вида аэрозолей до 50 ПДК. </t>
  </si>
  <si>
    <t>Полнолицевая маска 3М (6800)</t>
  </si>
  <si>
    <t>Держатель предфильтра 3М 501</t>
  </si>
  <si>
    <t>Для предфильтра 5911</t>
  </si>
  <si>
    <t>От органических паров - А1 ГОСТ 12.4.193-99</t>
  </si>
  <si>
    <t>ГОСТ P 12.4.193-99; EN 141</t>
  </si>
  <si>
    <t>От органических паров и кислых газов - А1В1Е1 ГОСТ 12.4.193-99</t>
  </si>
  <si>
    <t>От органических паров, кислых газов, аммиака - А1В1Е1К1 ГОСТ 12.4.193-99</t>
  </si>
  <si>
    <t>От органических паров А1 ГОСТ 12.4.193-99</t>
  </si>
  <si>
    <t>Мешки полипропиленовые 50кг. Зеленые</t>
  </si>
  <si>
    <t>ГОСТ Р 50962-96</t>
  </si>
  <si>
    <t>Комбинезон «Каспер» спанбонд</t>
  </si>
  <si>
    <t>Ткань: Спандбонд, пл.40 г\м2, цвет: белый, однослойный</t>
  </si>
  <si>
    <t>Халат «Каспер» спанбонд</t>
  </si>
  <si>
    <t>Ткань: Спандбонд, цвет: белый, однослойный</t>
  </si>
  <si>
    <t>Накидка посетителя</t>
  </si>
  <si>
    <t>Ткань: Спандбонд, пл.20 г\м2, цвет белый, однослойный</t>
  </si>
  <si>
    <t>Маска одноразовая трехслойная</t>
  </si>
  <si>
    <t>Ткань: Спандбонд, длина не менее 17 см, ширина не менее 9 см</t>
  </si>
  <si>
    <t>Бахилы одноразовые п/э</t>
  </si>
  <si>
    <t>Ткань: ПНД, Цвет синий, резинка одинарная</t>
  </si>
  <si>
    <t>Шапочка одноразовая «Шарлотта»</t>
  </si>
  <si>
    <t>Ткань: СМС 12, цвет белый</t>
  </si>
  <si>
    <t>Комбинезон «Тайвейк» Классик</t>
  </si>
  <si>
    <t>Ткань: Тайвек, пл.41/м2, цвет белый</t>
  </si>
  <si>
    <t>Комбинезон Lakeland Zonegard белый/синий</t>
  </si>
  <si>
    <t>Ткань: Нетканный полипропилен, пл.35г/м2, цвет: белый, синий</t>
  </si>
  <si>
    <t>Комбинезон Lakeland Safegard76 белый/синий</t>
  </si>
  <si>
    <t>Ткань: СМС, цвет: белый, синий</t>
  </si>
  <si>
    <t>Комбинезон Lakeland MicroMax NS белый</t>
  </si>
  <si>
    <t>Ткань: Нетканный полипропилен, цвет белый</t>
  </si>
  <si>
    <t>Комбинезон Lakeland MicroMax белый</t>
  </si>
  <si>
    <t>Ткань: Нетканный полипропилен, ламинированный, цвет белый</t>
  </si>
  <si>
    <t>Комбинезон Lakeland Micromax NS CoolSuit белый</t>
  </si>
  <si>
    <t>Матрас ватный РВ 70Х190 вес 4,2 кг  верх полиэстер</t>
  </si>
  <si>
    <t>Матрас ватный РВ 70Х190 вес 5,5 кг  верх тик</t>
  </si>
  <si>
    <t>Подушка ватная РВ 60Х60  верх полиэстер</t>
  </si>
  <si>
    <t>Подушка синтепон 60Х60  верх полиэстер</t>
  </si>
  <si>
    <t>Одеяло синтепон 142Х205  верх полиэстер прошитое</t>
  </si>
  <si>
    <t>КПБ 1,5 спальный (наволочка 60Х60) полиэстер</t>
  </si>
  <si>
    <t>КПБ 1,5 спальный (наволочка 60Х60) бязь</t>
  </si>
  <si>
    <t xml:space="preserve">Материал: бязь набивная, 100% </t>
  </si>
  <si>
    <t>Конус сигнальный 320 мм мягкий</t>
  </si>
  <si>
    <t>Вес: 0,35кг, диаметр: 40мм, 1 светоотражающая полоса</t>
  </si>
  <si>
    <t>Конус сигнальный 520 мм мягкий комбинированный</t>
  </si>
  <si>
    <t>Вес: 0,7 кг, диаметр: 40мм, 2 светоотражающие полосы</t>
  </si>
  <si>
    <t>Лента оградительная "Стандарт" 100 п.м. 75 мм</t>
  </si>
  <si>
    <t>Цвет: красно-белая, Плотность: 50мкм</t>
  </si>
  <si>
    <t>Лента оградительная "Стандарт" 250 п.м. 75 мм</t>
  </si>
  <si>
    <t>Цвет: красно-белая, Плотность: 35мкм</t>
  </si>
  <si>
    <t>Лента оградительная "Стандарт" 500 п.м. 75 мм</t>
  </si>
  <si>
    <t>Лента оградительная "Эконом" 200 п.м. 50 мм</t>
  </si>
  <si>
    <t>Разовые скидки от суммы счета</t>
  </si>
  <si>
    <t>от 150 000</t>
  </si>
  <si>
    <t>от 300 000</t>
  </si>
  <si>
    <t>от 500 000</t>
  </si>
  <si>
    <t>Ботинки кожаные "ВИКИНГ НИТРО" ПУ\нитрил подошва с КП 200 Дж</t>
  </si>
  <si>
    <t>Цвет: чёрный. Материалы: верх: кожа, подкладка: искуственный мех, подошва: ПУ, ГОСТ 12.4.137-84</t>
  </si>
  <si>
    <t>Цвет: чёрный. Материалы: верх: кожа, подкладка: искуственный мех, подошва: ПУ, МП 200Дж, ГОСТ 12.4.137-84</t>
  </si>
  <si>
    <t>Цвет: чёрный. Материалы: верх: кожа, подкладка: натуральный мех, подошва: ТЭП, ГОСТ 12.4.137-84</t>
  </si>
  <si>
    <t>Цвет: чёрный. Материалы: верх: кожа, подкладка: искуственный мех, подошва: ТЭП, ГОСТ 12.4.137-84</t>
  </si>
  <si>
    <t>Цвет: чёрный. Материалы: верх: кожа, подкладка: натуральный мех, подошва: ПУ,  ГОСТ 12.4.137-84</t>
  </si>
  <si>
    <t>Материалы: водоотталкивающая ткань, подошва: ПВХ, ТУ 2590-002-56878648-06</t>
  </si>
  <si>
    <t>Цвет: чёрный. Материалы:верх: кожа, подкладка: полушерстяной мех, подошва: ПУ/нитрильная резина. КП 200Дж, ГОСТ 12.4.137-84</t>
  </si>
  <si>
    <t>Ткань: прорезиненная диагональ</t>
  </si>
  <si>
    <t>Ткань: прорезиненная мед. Клеенка</t>
  </si>
  <si>
    <t>Костюм мужской "Вахтовик"</t>
  </si>
  <si>
    <t>Костюм мужской "Профессионал 2"</t>
  </si>
  <si>
    <t>Кос108</t>
  </si>
  <si>
    <t>Кос107</t>
  </si>
  <si>
    <t>Сиг104</t>
  </si>
  <si>
    <t>Вл202</t>
  </si>
  <si>
    <t>Вл201</t>
  </si>
  <si>
    <t>Вл307</t>
  </si>
  <si>
    <t>Вл110</t>
  </si>
  <si>
    <t>Вл109</t>
  </si>
  <si>
    <t>Вл105</t>
  </si>
  <si>
    <t>Вл108</t>
  </si>
  <si>
    <t>Вл107</t>
  </si>
  <si>
    <t>Вл106</t>
  </si>
  <si>
    <t>Вл101</t>
  </si>
  <si>
    <t>Вл102</t>
  </si>
  <si>
    <t>Теп101</t>
  </si>
  <si>
    <t>Теп108</t>
  </si>
  <si>
    <t>Теп109</t>
  </si>
  <si>
    <t>Ar101</t>
  </si>
  <si>
    <t>Ar102</t>
  </si>
  <si>
    <t>Ar103</t>
  </si>
  <si>
    <t>Ar104</t>
  </si>
  <si>
    <t>Ar208</t>
  </si>
  <si>
    <t>Диэл101</t>
  </si>
  <si>
    <t>Диэл102</t>
  </si>
  <si>
    <t>Диэл103</t>
  </si>
  <si>
    <t>Диэл104</t>
  </si>
  <si>
    <t>Диэл105</t>
  </si>
  <si>
    <t>Диэл106</t>
  </si>
  <si>
    <t>Мед110</t>
  </si>
  <si>
    <t>Трик110</t>
  </si>
  <si>
    <t>Мед117</t>
  </si>
  <si>
    <t>Пос101</t>
  </si>
  <si>
    <t>Пос102</t>
  </si>
  <si>
    <t>Пос104</t>
  </si>
  <si>
    <t>Пос105</t>
  </si>
  <si>
    <t>Пос107</t>
  </si>
  <si>
    <t>Пос108</t>
  </si>
  <si>
    <t>Пос109</t>
  </si>
  <si>
    <t>Од101</t>
  </si>
  <si>
    <t>Од102</t>
  </si>
  <si>
    <t>Од103</t>
  </si>
  <si>
    <t>Од104</t>
  </si>
  <si>
    <t>Од105</t>
  </si>
  <si>
    <t>Од201</t>
  </si>
  <si>
    <t>Од202</t>
  </si>
  <si>
    <t>Од203</t>
  </si>
  <si>
    <t>Од204</t>
  </si>
  <si>
    <t>Од205</t>
  </si>
  <si>
    <t>Од206</t>
  </si>
  <si>
    <t>Од207</t>
  </si>
  <si>
    <t>Пос111</t>
  </si>
  <si>
    <t>Инв110</t>
  </si>
  <si>
    <t>Рес101</t>
  </si>
  <si>
    <t>Рес102</t>
  </si>
  <si>
    <t>Рес103</t>
  </si>
  <si>
    <t>Рес105</t>
  </si>
  <si>
    <t>Рес106</t>
  </si>
  <si>
    <t>Рес107</t>
  </si>
  <si>
    <t>Рес401</t>
  </si>
  <si>
    <t>Сл101</t>
  </si>
  <si>
    <t>Сл102</t>
  </si>
  <si>
    <t>Сл103</t>
  </si>
  <si>
    <t>Сл114</t>
  </si>
  <si>
    <t>Сл115</t>
  </si>
  <si>
    <t>Сл119</t>
  </si>
  <si>
    <t>Сл120</t>
  </si>
  <si>
    <t>Сл121</t>
  </si>
  <si>
    <t>Сл122</t>
  </si>
  <si>
    <t>Сомз202</t>
  </si>
  <si>
    <t>Сомз203</t>
  </si>
  <si>
    <t>Сомз204</t>
  </si>
  <si>
    <t>Сомз206</t>
  </si>
  <si>
    <t>Сомз207</t>
  </si>
  <si>
    <t>Сомз208</t>
  </si>
  <si>
    <t>Сомз209</t>
  </si>
  <si>
    <t>Сомз211</t>
  </si>
  <si>
    <t>Сомз213</t>
  </si>
  <si>
    <t>Сомз214</t>
  </si>
  <si>
    <t>Сомз215</t>
  </si>
  <si>
    <t>Сомз217</t>
  </si>
  <si>
    <t>Сомз218</t>
  </si>
  <si>
    <t>Инв105</t>
  </si>
  <si>
    <t>Кож126</t>
  </si>
  <si>
    <t>Кож127</t>
  </si>
  <si>
    <t>Кож137</t>
  </si>
  <si>
    <t>Кож138</t>
  </si>
  <si>
    <t>Кож132</t>
  </si>
  <si>
    <t>Кож133</t>
  </si>
  <si>
    <t>Дом102</t>
  </si>
  <si>
    <t xml:space="preserve">Туфли женские кожаные закрытые подошва ПВХ </t>
  </si>
  <si>
    <t>Дом101</t>
  </si>
  <si>
    <t xml:space="preserve">Туфли мужские кожаные закрытые подошва ПВХ с перфорацией </t>
  </si>
  <si>
    <t>COV105</t>
  </si>
  <si>
    <t>COV106</t>
  </si>
  <si>
    <t>COV201</t>
  </si>
  <si>
    <t>COV202</t>
  </si>
  <si>
    <t>COV103</t>
  </si>
  <si>
    <t>COV104</t>
  </si>
  <si>
    <t>COV101</t>
  </si>
  <si>
    <t>COV102</t>
  </si>
  <si>
    <t>COV108</t>
  </si>
  <si>
    <t>COV204</t>
  </si>
  <si>
    <t>Кож117</t>
  </si>
  <si>
    <t>Кож118</t>
  </si>
  <si>
    <t>Кож120</t>
  </si>
  <si>
    <t>Кож121</t>
  </si>
  <si>
    <t>Кож110</t>
  </si>
  <si>
    <t>Кож143</t>
  </si>
  <si>
    <t>Кож144</t>
  </si>
  <si>
    <t>Пвх101</t>
  </si>
  <si>
    <t>Пвх102</t>
  </si>
  <si>
    <t>Пвх103</t>
  </si>
  <si>
    <t>Пвх104</t>
  </si>
  <si>
    <t>Пвх106</t>
  </si>
  <si>
    <t>Пвх107</t>
  </si>
  <si>
    <t>Пвх113</t>
  </si>
  <si>
    <t>Пвх114</t>
  </si>
  <si>
    <t>Пвх115</t>
  </si>
  <si>
    <t>Пвх119</t>
  </si>
  <si>
    <t>Пвх120</t>
  </si>
  <si>
    <t>Пвх121</t>
  </si>
  <si>
    <t>Пвх118</t>
  </si>
  <si>
    <t>Кож205</t>
  </si>
  <si>
    <t>Кож219</t>
  </si>
  <si>
    <t>Кож220</t>
  </si>
  <si>
    <t>Кож217</t>
  </si>
  <si>
    <t>Кож218</t>
  </si>
  <si>
    <t>Кож201</t>
  </si>
  <si>
    <t>Кож202</t>
  </si>
  <si>
    <t>Кож203</t>
  </si>
  <si>
    <t>Кож204</t>
  </si>
  <si>
    <t>Кож221</t>
  </si>
  <si>
    <t>Кож222</t>
  </si>
  <si>
    <t>Комб105</t>
  </si>
  <si>
    <t>Комб106</t>
  </si>
  <si>
    <t>Рук101</t>
  </si>
  <si>
    <t>Рук102</t>
  </si>
  <si>
    <t>Рук103</t>
  </si>
  <si>
    <t>Рук106</t>
  </si>
  <si>
    <t>Рук107</t>
  </si>
  <si>
    <t>Рук108</t>
  </si>
  <si>
    <t>Рук109</t>
  </si>
  <si>
    <t>Рук112</t>
  </si>
  <si>
    <t>Рук113</t>
  </si>
  <si>
    <t>Рук114</t>
  </si>
  <si>
    <t>Рук116</t>
  </si>
  <si>
    <t>Рук117</t>
  </si>
  <si>
    <t>Кр111</t>
  </si>
  <si>
    <t>Кр112</t>
  </si>
  <si>
    <t>Кр113</t>
  </si>
  <si>
    <t>Кр109</t>
  </si>
  <si>
    <t>Кр110</t>
  </si>
  <si>
    <t>Кр101</t>
  </si>
  <si>
    <t>Кр102</t>
  </si>
  <si>
    <t>Кос102</t>
  </si>
  <si>
    <t>Кос103</t>
  </si>
  <si>
    <t>Кос106</t>
  </si>
  <si>
    <t>Кос109</t>
  </si>
  <si>
    <t>Кос112</t>
  </si>
  <si>
    <t>Кос117</t>
  </si>
  <si>
    <t>Кос113</t>
  </si>
  <si>
    <t>Кос116</t>
  </si>
  <si>
    <t>Кос114</t>
  </si>
  <si>
    <t>Кос119</t>
  </si>
  <si>
    <t>Кос118</t>
  </si>
  <si>
    <t>Кос122</t>
  </si>
  <si>
    <t>Кос121</t>
  </si>
  <si>
    <t>Кос123</t>
  </si>
  <si>
    <t>Кос126</t>
  </si>
  <si>
    <t>Кос124</t>
  </si>
  <si>
    <t>Кос127</t>
  </si>
  <si>
    <t>Кос128</t>
  </si>
  <si>
    <t>Пол101</t>
  </si>
  <si>
    <t>Пол102</t>
  </si>
  <si>
    <t>Хал103</t>
  </si>
  <si>
    <t>Хал106</t>
  </si>
  <si>
    <t>Хал107</t>
  </si>
  <si>
    <t>Сиг101</t>
  </si>
  <si>
    <t>Жил104</t>
  </si>
  <si>
    <t>Жил106, 107</t>
  </si>
  <si>
    <t>Жил108</t>
  </si>
  <si>
    <t>Кос204</t>
  </si>
  <si>
    <t>Кос205</t>
  </si>
  <si>
    <t>Кос206</t>
  </si>
  <si>
    <t>Кос207</t>
  </si>
  <si>
    <t>Кос211</t>
  </si>
  <si>
    <t>Кос210</t>
  </si>
  <si>
    <t>Кос208</t>
  </si>
  <si>
    <t>Кос212</t>
  </si>
  <si>
    <t>Кос209</t>
  </si>
  <si>
    <t>Кос214</t>
  </si>
  <si>
    <t>Кос215</t>
  </si>
  <si>
    <t>Кур206</t>
  </si>
  <si>
    <t>Кур207</t>
  </si>
  <si>
    <t>Кос219</t>
  </si>
  <si>
    <t>Кос220</t>
  </si>
  <si>
    <t>Пол201</t>
  </si>
  <si>
    <t>Пол202</t>
  </si>
  <si>
    <t>Жил202</t>
  </si>
  <si>
    <t>Жил201</t>
  </si>
  <si>
    <t>Охр204</t>
  </si>
  <si>
    <t>Охр203</t>
  </si>
  <si>
    <t>Охр202</t>
  </si>
  <si>
    <t>Сиг203</t>
  </si>
  <si>
    <t>Вл308</t>
  </si>
  <si>
    <t>Вл309</t>
  </si>
  <si>
    <t>Вл203</t>
  </si>
  <si>
    <t>Вл303</t>
  </si>
  <si>
    <t>Вл310</t>
  </si>
  <si>
    <t>Вл111</t>
  </si>
  <si>
    <t>Теп102</t>
  </si>
  <si>
    <t>Теп103</t>
  </si>
  <si>
    <t>Теп104</t>
  </si>
  <si>
    <t>Теп106</t>
  </si>
  <si>
    <t>Теп107</t>
  </si>
  <si>
    <t>Теп105</t>
  </si>
  <si>
    <t>Теп112</t>
  </si>
  <si>
    <t>Теп110</t>
  </si>
  <si>
    <t>Теп111</t>
  </si>
  <si>
    <t>Теп115</t>
  </si>
  <si>
    <t>Теп116</t>
  </si>
  <si>
    <t>Теп117</t>
  </si>
  <si>
    <t>Теп118</t>
  </si>
  <si>
    <t>Теп119</t>
  </si>
  <si>
    <t>Био102</t>
  </si>
  <si>
    <t>Био101</t>
  </si>
  <si>
    <t>Ar204</t>
  </si>
  <si>
    <t>Ar203</t>
  </si>
  <si>
    <t>Ar205</t>
  </si>
  <si>
    <t>Ar206</t>
  </si>
  <si>
    <t>Ar207</t>
  </si>
  <si>
    <t>Мед109</t>
  </si>
  <si>
    <t>Мед103</t>
  </si>
  <si>
    <t>Мед104</t>
  </si>
  <si>
    <t>Мед107</t>
  </si>
  <si>
    <t>Мед108</t>
  </si>
  <si>
    <t>Мед111</t>
  </si>
  <si>
    <t>Мед112</t>
  </si>
  <si>
    <t>Мед113</t>
  </si>
  <si>
    <t>Мед114</t>
  </si>
  <si>
    <t>Трик105</t>
  </si>
  <si>
    <t>Трик103</t>
  </si>
  <si>
    <t>Трик104</t>
  </si>
  <si>
    <t>Трик106</t>
  </si>
  <si>
    <t>Трик107</t>
  </si>
  <si>
    <t>Трик102</t>
  </si>
  <si>
    <t>Трик101</t>
  </si>
  <si>
    <t>Трик204</t>
  </si>
  <si>
    <t>Трик203</t>
  </si>
  <si>
    <t>Трик205</t>
  </si>
  <si>
    <t>Трик108</t>
  </si>
  <si>
    <t>Гол101</t>
  </si>
  <si>
    <t>Охр301</t>
  </si>
  <si>
    <t>Гол202</t>
  </si>
  <si>
    <t>Гол204</t>
  </si>
  <si>
    <t>Гол103</t>
  </si>
  <si>
    <t>Огр106</t>
  </si>
  <si>
    <t>Огр107</t>
  </si>
  <si>
    <t>Огр101</t>
  </si>
  <si>
    <t>Огр102</t>
  </si>
  <si>
    <t>Огр103</t>
  </si>
  <si>
    <t>Огр105</t>
  </si>
  <si>
    <t>Сл125</t>
  </si>
  <si>
    <t>Сл126</t>
  </si>
  <si>
    <t>Сл127</t>
  </si>
  <si>
    <t>Сл128</t>
  </si>
  <si>
    <t>Рес117</t>
  </si>
  <si>
    <t>Рес119</t>
  </si>
  <si>
    <t>Рес120</t>
  </si>
  <si>
    <t>Рес121</t>
  </si>
  <si>
    <t>Рес122</t>
  </si>
  <si>
    <t>Рес123</t>
  </si>
  <si>
    <t>Рес127</t>
  </si>
  <si>
    <t>Рес128</t>
  </si>
  <si>
    <t>Рес129</t>
  </si>
  <si>
    <t>Рес130</t>
  </si>
  <si>
    <t>Рес131</t>
  </si>
  <si>
    <t>Рес135</t>
  </si>
  <si>
    <t>Рес417</t>
  </si>
  <si>
    <t>Рес418</t>
  </si>
  <si>
    <t>Рес421</t>
  </si>
  <si>
    <t>Рес422</t>
  </si>
  <si>
    <t>Рес424</t>
  </si>
  <si>
    <t>Сомз216</t>
  </si>
  <si>
    <t>Сомз219</t>
  </si>
  <si>
    <t>Сомз220</t>
  </si>
  <si>
    <t>Сомз221</t>
  </si>
  <si>
    <t>Сомз222</t>
  </si>
  <si>
    <t>Сомз223</t>
  </si>
  <si>
    <t>Сомз224</t>
  </si>
  <si>
    <t>Сомз225</t>
  </si>
  <si>
    <t>Рук111</t>
  </si>
  <si>
    <t>Пер101</t>
  </si>
  <si>
    <t>Пер102</t>
  </si>
  <si>
    <t>Пер103</t>
  </si>
  <si>
    <t>Пер110</t>
  </si>
  <si>
    <t>Пер111</t>
  </si>
  <si>
    <t>Пер112</t>
  </si>
  <si>
    <t>Пер113</t>
  </si>
  <si>
    <t>Пер114</t>
  </si>
  <si>
    <t>Пер115</t>
  </si>
  <si>
    <t>Пер116</t>
  </si>
  <si>
    <t>Пер117</t>
  </si>
  <si>
    <t>Пер119</t>
  </si>
  <si>
    <t>Пер120</t>
  </si>
  <si>
    <t>Пер121</t>
  </si>
  <si>
    <t>Пер122</t>
  </si>
  <si>
    <t>Пер123</t>
  </si>
  <si>
    <t>Пер124</t>
  </si>
  <si>
    <t>Пер125</t>
  </si>
  <si>
    <t>Пер126</t>
  </si>
  <si>
    <t>Пер127</t>
  </si>
  <si>
    <t>Пер128</t>
  </si>
  <si>
    <t>Пер129</t>
  </si>
  <si>
    <t>Пер130</t>
  </si>
  <si>
    <t>Пер131</t>
  </si>
  <si>
    <t>Пер132</t>
  </si>
  <si>
    <t>Крем108</t>
  </si>
  <si>
    <t>Крем109</t>
  </si>
  <si>
    <t>Крем110</t>
  </si>
  <si>
    <t>Крем111</t>
  </si>
  <si>
    <t>Крем112</t>
  </si>
  <si>
    <t>Крем113</t>
  </si>
  <si>
    <t>Крем114</t>
  </si>
  <si>
    <t>Крем115</t>
  </si>
  <si>
    <t>Кас303</t>
  </si>
  <si>
    <t>Кас308</t>
  </si>
  <si>
    <t>Кас309</t>
  </si>
  <si>
    <t>Кас310</t>
  </si>
  <si>
    <t>Кас311</t>
  </si>
  <si>
    <t>Кас312</t>
  </si>
  <si>
    <t>Кас314</t>
  </si>
  <si>
    <t>Кас315</t>
  </si>
  <si>
    <t>Кас316</t>
  </si>
  <si>
    <t>Кас317</t>
  </si>
  <si>
    <t>Выс101</t>
  </si>
  <si>
    <t>Выс102</t>
  </si>
  <si>
    <t>Выс103</t>
  </si>
  <si>
    <t>Выс104</t>
  </si>
  <si>
    <t>Выс109</t>
  </si>
  <si>
    <t>Выс110</t>
  </si>
  <si>
    <t>Выс111</t>
  </si>
  <si>
    <t>Выс116</t>
  </si>
  <si>
    <t>Выс117</t>
  </si>
  <si>
    <t>Выс118</t>
  </si>
  <si>
    <t>Выс122</t>
  </si>
  <si>
    <t>Выс123</t>
  </si>
  <si>
    <t>Выс128</t>
  </si>
  <si>
    <t>Оч301</t>
  </si>
  <si>
    <t>Оч302</t>
  </si>
  <si>
    <t>Оч303</t>
  </si>
  <si>
    <t>Кас322</t>
  </si>
  <si>
    <t>Кас323</t>
  </si>
  <si>
    <t>Кож115</t>
  </si>
  <si>
    <t>Пвх105</t>
  </si>
  <si>
    <t>Пвх117</t>
  </si>
  <si>
    <t>Пвх127</t>
  </si>
  <si>
    <t>Пвх132</t>
  </si>
  <si>
    <t>Пвх133</t>
  </si>
  <si>
    <t>Пвх134</t>
  </si>
  <si>
    <t>Пвх135</t>
  </si>
  <si>
    <t>Пвх136</t>
  </si>
  <si>
    <t>Пвх137</t>
  </si>
  <si>
    <t>Пвх138</t>
  </si>
  <si>
    <t>Пвх140</t>
  </si>
  <si>
    <t>Пвх141</t>
  </si>
  <si>
    <t>Пвх145</t>
  </si>
  <si>
    <t>Пвх146</t>
  </si>
  <si>
    <t>Комб107</t>
  </si>
  <si>
    <t>Гол102</t>
  </si>
  <si>
    <t>Защита от пониженных температур</t>
  </si>
  <si>
    <t>1.1</t>
  </si>
  <si>
    <t>1.1.1</t>
  </si>
  <si>
    <t>1.1.2</t>
  </si>
  <si>
    <t>1.2</t>
  </si>
  <si>
    <t>1.2.1</t>
  </si>
  <si>
    <t>1.2.2</t>
  </si>
  <si>
    <t>1.3</t>
  </si>
  <si>
    <t>1.4</t>
  </si>
  <si>
    <t>1.6</t>
  </si>
  <si>
    <t>2.1</t>
  </si>
  <si>
    <t>2.3</t>
  </si>
  <si>
    <t>2.4</t>
  </si>
  <si>
    <t>3.1</t>
  </si>
  <si>
    <t>3</t>
  </si>
  <si>
    <t>3.1.1</t>
  </si>
  <si>
    <t>3.1.2</t>
  </si>
  <si>
    <t>РАБОЧАЯ ОДЕЖДА</t>
  </si>
  <si>
    <t>РАБОЧАЯ ОБУВЬ</t>
  </si>
  <si>
    <t>СРЕДСТВА ЗАЩИТЫ</t>
  </si>
  <si>
    <t>Защита от падения с высоты</t>
  </si>
  <si>
    <t>Защита глаз</t>
  </si>
  <si>
    <t>Защита слуха</t>
  </si>
  <si>
    <t>Защита дыхания</t>
  </si>
  <si>
    <t>Одноразовая одежда</t>
  </si>
  <si>
    <t>Постельные принадлежности</t>
  </si>
  <si>
    <t>Безопасность рабочего места</t>
  </si>
  <si>
    <t>Перчатки «Manipula»</t>
  </si>
  <si>
    <t>Краги</t>
  </si>
  <si>
    <t>Перчатки</t>
  </si>
  <si>
    <t>Рукавицы</t>
  </si>
  <si>
    <t>Защита рук</t>
  </si>
  <si>
    <t>Утепленная рабочая обувь</t>
  </si>
  <si>
    <t>Сапоги резиновые и ПВХ</t>
  </si>
  <si>
    <t>Головные уборы</t>
  </si>
  <si>
    <t>Трикотаж</t>
  </si>
  <si>
    <t xml:space="preserve">Костюмы </t>
  </si>
  <si>
    <t xml:space="preserve">Халаты </t>
  </si>
  <si>
    <t>Диэлектрика</t>
  </si>
  <si>
    <t>Одежда для защиты от повышенных температур</t>
  </si>
  <si>
    <t>Влагозащитная одежда</t>
  </si>
  <si>
    <t>Брюки, полукомбинезоны, жилеты утепленные</t>
  </si>
  <si>
    <t>Куртки и костюмы утепленные</t>
  </si>
  <si>
    <t>Рабочая одежда утепленная</t>
  </si>
  <si>
    <t>Комбинезоны и полукомбинезоны</t>
  </si>
  <si>
    <t>Костюмы</t>
  </si>
  <si>
    <t>Рабочая одежда летняя</t>
  </si>
  <si>
    <t>1</t>
  </si>
  <si>
    <t>1.1.3</t>
  </si>
  <si>
    <t>2</t>
  </si>
  <si>
    <t>2.2</t>
  </si>
  <si>
    <t>3.2</t>
  </si>
  <si>
    <t>3.3</t>
  </si>
  <si>
    <t>ПРАЙС</t>
  </si>
  <si>
    <t>от</t>
  </si>
  <si>
    <t xml:space="preserve">Ткань: смесовая </t>
  </si>
  <si>
    <t>SALE</t>
  </si>
  <si>
    <t>NEW</t>
  </si>
  <si>
    <t>SPEC</t>
  </si>
  <si>
    <t>Цена</t>
  </si>
  <si>
    <t>Куртка\брюки. Ткань: смесовая "Грета" (49% ХЛ, 51% ПЭ) 214 гм 2</t>
  </si>
  <si>
    <t>Куртка/брюки. Ткань: нейлон 100%, ПВХ покрытие</t>
  </si>
  <si>
    <t>Куртка\брюки. Ткань: кожевенный спилок КРС</t>
  </si>
  <si>
    <t>Костюм мужской
"Альфа" КМФ</t>
  </si>
  <si>
    <t>Костюм мужской
"Гудзон"</t>
  </si>
  <si>
    <t xml:space="preserve">Костюм мужской
"Бренд Корпоратив" </t>
  </si>
  <si>
    <t>Костюм женский
"Бренд 1"</t>
  </si>
  <si>
    <t xml:space="preserve">Костюм мужской
"Бренд 1" </t>
  </si>
  <si>
    <t xml:space="preserve">Костюм мужской
"Бренд 2" </t>
  </si>
  <si>
    <t>Костюм мужской
"Пантеон 2"</t>
  </si>
  <si>
    <t>Костюм мужской
"Пантеон"</t>
  </si>
  <si>
    <t xml:space="preserve">Костюм мужской
"Докер" </t>
  </si>
  <si>
    <t>Костюм мужской
"Ударник"</t>
  </si>
  <si>
    <t xml:space="preserve">Костюм мужской
"Стандарт 2" </t>
  </si>
  <si>
    <t xml:space="preserve">Костюм мужской
"Стандарт плюс" </t>
  </si>
  <si>
    <t xml:space="preserve">Костюм мужской
"Стандарт 1" </t>
  </si>
  <si>
    <t>Костюм мужской
"Альфа"</t>
  </si>
  <si>
    <t>Жилет сигнальный
"Спектр Лайт 1, 2"</t>
  </si>
  <si>
    <t>Куртка утепленная
"Уралец"</t>
  </si>
  <si>
    <t>Куртка утепленная
"Бригадир" СОП</t>
  </si>
  <si>
    <t>Куртка утепленная
"Эльбрус"</t>
  </si>
  <si>
    <t>Куртка утепленная женская 
"Эльбрус"</t>
  </si>
  <si>
    <t>Костюм утепленный
"Коммунальщик"</t>
  </si>
  <si>
    <t xml:space="preserve">Костюм утепленный "Стимул" </t>
  </si>
  <si>
    <t>Костюм утепленный женский "Зима"</t>
  </si>
  <si>
    <t>Костюм утепленный "Азимут"</t>
  </si>
  <si>
    <t>Костюм утепленный "Эверест"</t>
  </si>
  <si>
    <t>Костюм утепленный "Бренд"</t>
  </si>
  <si>
    <t>Костюм утепленный "Антистат"</t>
  </si>
  <si>
    <t>Костюм утепленный "Универсал"</t>
  </si>
  <si>
    <t>Костюм влагозащитный "ГРОЗА" лимон с СОП</t>
  </si>
  <si>
    <t>Костюм влагозащитный  "ГРОЗА" оранж с СОП</t>
  </si>
  <si>
    <t>Халат "Хозяюшка"</t>
  </si>
  <si>
    <t>Костюм утепленный
"Зима"</t>
  </si>
  <si>
    <t>Костюм утепленный "Стайл"</t>
  </si>
  <si>
    <t>Куртка утепленная
"Альфа"</t>
  </si>
  <si>
    <t>Костюм влагозащитный "Рыбак" (КМФ)</t>
  </si>
  <si>
    <t>Костюм влагозащитный
"Extra-Vision WPL" с СОП</t>
  </si>
  <si>
    <t>Куртка влагозащитная
"Extra-Vision WPL" с СОП</t>
  </si>
  <si>
    <t>Плащ влагозащитный
"Extra-Vision WPL" с СОП</t>
  </si>
  <si>
    <t>Костюм влагозащитный
"Hunter WPL" (КМФ)</t>
  </si>
  <si>
    <t>Плащ влагозащитный
"Hunter WPL" (КМФ)</t>
  </si>
  <si>
    <t>Костюм влагозащитный
"Рокон-Букса"</t>
  </si>
  <si>
    <t>Плащ влагозащитный
"ГРОЗА" оранж с СОП</t>
  </si>
  <si>
    <t>Плащ влагозащитный
"ГРОЗА" лимон с СОП</t>
  </si>
  <si>
    <t>Костюм утепленный
"Мастерок 2"</t>
  </si>
  <si>
    <t>Костюм утепленный
"Мастерок"</t>
  </si>
  <si>
    <t>Жилет сигнальный
"Спектр Лайт 3"</t>
  </si>
  <si>
    <t>ГОСТ 1338578</t>
  </si>
  <si>
    <t>до 1000 Вольт ТУ 2514001262266642014</t>
  </si>
  <si>
    <t>до 1000 Вольт ТУ 38.3050525789</t>
  </si>
  <si>
    <t>ТУ 2514001688308422013</t>
  </si>
  <si>
    <t>ГОСТ 499775</t>
  </si>
  <si>
    <t>Ткань: 100% ПЭ</t>
  </si>
  <si>
    <t>Ткань: Оксфорд,100% ПЭ, ПУ покрытие</t>
  </si>
  <si>
    <t>Костюм медицинский женский
"Олеся"</t>
  </si>
  <si>
    <t>Костюм медицинский женский
"Лаура"</t>
  </si>
  <si>
    <t>Рубашка "Поло"
короткий рукав</t>
  </si>
  <si>
    <t>Рубашка "Поло"
длинный рукав</t>
  </si>
  <si>
    <t>Ткань: 100%ХЛ, бязь ГОСТ 142гр</t>
  </si>
  <si>
    <t>Ткань: полотно трикотажное 100%ХЛ,</t>
  </si>
  <si>
    <t>Ткань: 100%ХЛ,, Утеплитель: ватин</t>
  </si>
  <si>
    <t>Тельняшка с длинным
рукавом</t>
  </si>
  <si>
    <t>Джемпер форменный
без рукавов</t>
  </si>
  <si>
    <t>Белье трикотажное
утепленное</t>
  </si>
  <si>
    <t>Куртка\полукомбинезон. Ткань: смесовая Темп 210 (65% ПЭ, 35% ХЛ) 210 г/м2, ВО</t>
  </si>
  <si>
    <t>Куртка\брюки. Ткань: Гидра (79% ХЛ, 20% ПЭ, 1% АС нить), 255 г/м2 МВО, АС нить.</t>
  </si>
  <si>
    <t>Куртка\брюки. Ткань: смесовая(80% ПЭ, 20% ХЛ) 210 г/м2, МВО</t>
  </si>
  <si>
    <t>Куртка\полукомбинезон. Ткань: смесовая(80% ПЭ, 20% ХЛ) 210 г/м2, МВО</t>
  </si>
  <si>
    <t>Куртка\полукомбинезон. Ткань: смесовая (65% ПЭ, 35% ХЛ) 240 г/м2, ВО</t>
  </si>
  <si>
    <t>Куртка\брюки. Ткань: смесовая (65% ПЭ, 35% ХЛ)240 г/м2, ВО</t>
  </si>
  <si>
    <t>Куртка\брюки. Ткань: смесовая (65% ПЭ, 35% ХЛ) 240 г/м2, ВО</t>
  </si>
  <si>
    <t>Куртка\брюки. Ткань смесовая (40% ПЭ, 60% ХЛ) 290 г/м2, ВО</t>
  </si>
  <si>
    <t>Куртка\полукомбинезон. Ткань: смесовая (51% ПЭ, 49% ХЛ) 215 г/м2, ВО</t>
  </si>
  <si>
    <t>Куртка\полукомбинезон. Ткань: смесовая (65% ПЭ, 35% ХЛ) 210 г/м2, ВО, накладкиОксфорд</t>
  </si>
  <si>
    <t>Куртка\полукомбинезон. Ткань: смесовая (65% ПЭ, 35% ХЛ) 210 г/м2, ВО</t>
  </si>
  <si>
    <t>Ткань: смесовая (65% ПЭ, 35% ХЛ) 240 г/м2, ВО</t>
  </si>
  <si>
    <t>Ткань: смесовая (65% ПЭ, 35% ХЛ) 210 г/м2, ВО</t>
  </si>
  <si>
    <t>Ткань: сорочечная (65% ПЭ, 35% ХЛ) 125 г/м2</t>
  </si>
  <si>
    <t>Ткань: ПЭ 100%, 150 г/м2</t>
  </si>
  <si>
    <t>Ткань: смесовая Метеор 190 г/м2, 32% ХЛ, 68% ПЭ, ВО, Утеплитель: синтепон 360 г/м2, Подкладка: 100% ПЭ</t>
  </si>
  <si>
    <t>Верх:Оксфорд (100% ПЭ, 150 г/м2) 150 г/м2, Утеплитель:Синтепон 360 г/м2, Подкладка:100% ПЭ</t>
  </si>
  <si>
    <t>Куртка\полукомбинезон. Верх: ПЭ 100%, Утеплитель: Синтепон в куртку 360 г/м2, в полукомбинезоне 240 г/м2, Подкладка  ПЭ 100%</t>
  </si>
  <si>
    <t>Куртка\брюки. Верх: Оксфорд  100% ПЭ, ВО, Утеплитель: синтепон  4 слоя по 100 г/м2 в куртке, 3 слоя по 100 г/м2 в брюках, Подкладка: 100% ПЭ.</t>
  </si>
  <si>
    <t>Куртка\брюки. Верх: смесовая ткань, 65% ПЭ 35% ХЛ, 210 г/м2, Подкладка: 100% ПЭ, флис, Утеплитель: синтепон  в куртке 360 г/м2, в брюках 240 г/м2, СВО: 25 и 50 мм</t>
  </si>
  <si>
    <t>Куртка\полукомбинезон. Верх: смесовая ткань, 65% ПЭ 35% ХЛ, 210 г/м2, Подкладка: 100% ПЭ, флис, Утеплитель: синтепон  в куртке 360 г/м2, в брюках 240 г/м2, СВО 25 и 50 мм</t>
  </si>
  <si>
    <t>Куртка\полукомбинезон. Ткань: Смесовая (35% ХЛ 65 % ПЭ). Утеплитель Шелтер: куртка  лайт 150 г/м2 и Софт 100 г/м2. Стеганая Подкладка 190 г/м2. Полукомбинезон: 250 г/м2</t>
  </si>
  <si>
    <t>Куртка\брюки. Верх: АС ткань Гидра, 79% ХЛ, 20% ПЭ, 1% АС нить, 255 г/м2, МВО. Подкладка: 100% ПЭ, флис, Утеплитель: синтепон  в куртке 360 г/м2, в брюках 240 г/м2, Лента СВО 25 мм, 50 мм</t>
  </si>
  <si>
    <t>Куртка\полукомбинезон. Верх: Твил, 100% ПЭ, Утеплитель: "Файбертек",  200 г/м2, съемный Утеплитель:из "Файбертека" 150 г/м2</t>
  </si>
  <si>
    <t>Ткань: смесовая (65% ПЭ, 35% ХЛ) 160 г/м2, Утеплитель: синтепон 180 г/м2</t>
  </si>
  <si>
    <t>Ткань: смесовая (65% ПЭ, 35% ХЛ) 210 г/м2, Утеплитель: синтепон 200 г/м2</t>
  </si>
  <si>
    <t>Куртка\брюки. Верх: Оксфорд (100% ПЭ, 150 г/м2), Утеплитель: синтепон, в куртке 360 г/м2, в полукомбинезоне 240 г/м2</t>
  </si>
  <si>
    <t>Верх: Оксфорд (100% ПЭ, 150 г/м2), Утеплитель: Синтепон 240 г/м2, Подкладка: 100% нейлон</t>
  </si>
  <si>
    <t>Верх: Оксфорд (100% ПЭ, 150 г/м2), Утеплитель: Синтепон 300 г/м2, Подкладка: 100% ПЭ</t>
  </si>
  <si>
    <t>Куртка\полукомбинезон.Верх: Оксфорд (100% ПЭ, 150 г/м2) 130 г/м2, Утеплитель: тройной слой синтепона, Подкладка: 100% нейлон</t>
  </si>
  <si>
    <t>Ткань: прорезиненная, 550 г/м2</t>
  </si>
  <si>
    <t>Плащевая ткань с ПВХ покрытием, 225 г/м2</t>
  </si>
  <si>
    <t>Плащевая ткань с ПВХ покрытием, 500 г/м2</t>
  </si>
  <si>
    <t>Куртка\брюки. Ткань: Брезент (51% лен, 49% ХЛ), 480 г/м2, ОП</t>
  </si>
  <si>
    <t>Куртка\брюки. Ткань: Брезент (51% лен, 49% ХЛ), 480 г/м2, ОП, спилок КРС</t>
  </si>
  <si>
    <t>Куртка\брюки. Ткань: Сукно (90%шерсть, 10% ПА) 760 г/м2</t>
  </si>
  <si>
    <t>Ткань: Ткань: Брезент (51% лен, 49% ХЛ), 420 г/м2, ОП</t>
  </si>
  <si>
    <t>Ткань: Ткань: Брезент (51% лен, 49% ХЛ), 480 г/м2, ОП</t>
  </si>
  <si>
    <t>Ткань: Ткань: Брезент (51% лен, 49% ХЛ), 480 г/м2, ОП. Фиксация: резинка</t>
  </si>
  <si>
    <t>Куртка\брюки. Ткань: "Палатка" 100%ХЛ,, 270 г/м2</t>
  </si>
  <si>
    <t>Куртка\брюки. Ткань Лавсан 100%, 245 г/м2</t>
  </si>
  <si>
    <t>Куртка\брюки. Ткань: сукно 760 г/м2 (90%шерсть, 10%ПА)</t>
  </si>
  <si>
    <t>Ткань: бязь ГОСТ, 100%ХЛ,, 142 г/м2</t>
  </si>
  <si>
    <t>Ткань: "Тиси", смесовая (65% ПЭ, 35% ХЛ) 125 г/м2</t>
  </si>
  <si>
    <t>Ткань: ТиСи (35%  ХЛ, 65%  ПЭ) 125 г/м2</t>
  </si>
  <si>
    <t>Ткань: смесовая (80% ПЭ, 20% ХЛ) 210 г/м2, ВО</t>
  </si>
  <si>
    <t>Ткань: Диагональ,100%ХЛ,, 190 г/м2</t>
  </si>
  <si>
    <t>Ткань: диагональ, 100%ХЛ,, 190 г/м2</t>
  </si>
  <si>
    <t>Ткань: бязь, 100%ХЛ,, 142 г/м2</t>
  </si>
  <si>
    <t>Комплектация: блузон/брюки. Ткань: ТиСи (35%  ХЛ, 65%  ПЭ) 125 г/м2</t>
  </si>
  <si>
    <t>Комплектация: блуза/брюки. Ткань: "Тиси", смесовая (65% ПЭ, 35% ХЛ) 125 г/м2</t>
  </si>
  <si>
    <t xml:space="preserve">Комплектация: блуза/брюки. Ткань: "Тиси", смесовая (65% ПЭ, 35% ХЛ) 125 г/м2 </t>
  </si>
  <si>
    <t>Ткань: полотно трикотажное 100%ХЛ,, 160 г/м2</t>
  </si>
  <si>
    <t>Ткань: полотно трикотажное 100%ХЛ, 190 г/м2</t>
  </si>
  <si>
    <t>Ткань: полотно трикотажное 100%ХЛ, 160 г/м2</t>
  </si>
  <si>
    <t>Ткань: полотно трикотажное 100%ХЛ, 180 г/м2</t>
  </si>
  <si>
    <t>Ткань: полотно трикотажное с начесом 100%ХЛ, 250 г/м2</t>
  </si>
  <si>
    <t>Ткань: полотно трикотажное с начесом 100%ХЛ, 220 г/м2</t>
  </si>
  <si>
    <t>Куртка\брюки. Ткань: смесовая (65%ПЭ, 35%ХЛ), 210 г/м2, КМФ, ВО.</t>
  </si>
  <si>
    <t>Костюм противоэнцефалитный КМФ</t>
  </si>
  <si>
    <t>Костюм суконный
жаростойкий ТУ</t>
  </si>
  <si>
    <t>Костюм сварщика
со спилком 2,3</t>
  </si>
  <si>
    <t>Костюм сварщика утепленный
брезентовый</t>
  </si>
  <si>
    <t>Куртка\брюки. Ткань: Твилл (100%ХЛ,) 250 г/м2</t>
  </si>
  <si>
    <t>Куртка\брюки. Ткань: Твилл (100%ХЛ,) Поверхностная : 250 г/м2 Отделка ВО.</t>
  </si>
  <si>
    <t>Рубашка охранника
с коротким рукавом</t>
  </si>
  <si>
    <t>Рубашка охранника
с длинным рукавом</t>
  </si>
  <si>
    <t>вернуться в Оглавление</t>
  </si>
  <si>
    <t>Маски сварщика</t>
  </si>
  <si>
    <t>Щитки защитные</t>
  </si>
  <si>
    <t>Очки защитные OZON</t>
  </si>
  <si>
    <t>3.4.5</t>
  </si>
  <si>
    <t>Защита дыхания 3М</t>
  </si>
  <si>
    <t>Защита дыхания MSA</t>
  </si>
  <si>
    <t>Хлопок, джерси с начесом, нитрил</t>
  </si>
  <si>
    <t>Удерживающая привязь УП I (ПП I)</t>
  </si>
  <si>
    <t>Безлямочная, без стропа, ГОСТ Р 12.4.184-95</t>
  </si>
  <si>
    <t>Удерживающая привязь УП I А (ПП I А)</t>
  </si>
  <si>
    <t>Безлямочная, строп лента, ГОСТ Р 12.4.184-95</t>
  </si>
  <si>
    <t>Удерживающая привязь УП I В (ПП I В)</t>
  </si>
  <si>
    <t>Безлямочная, строп канат, ГОСТ Р 12.4.184-95</t>
  </si>
  <si>
    <t>Удерживающая привязь УП I Г (ПП I Г)</t>
  </si>
  <si>
    <t>Безлямочная, строп цепь, ГОСТ Р 12.4.184-95</t>
  </si>
  <si>
    <t>Удерживающая привязь УПС II Д + строп А (ПП II АД)</t>
  </si>
  <si>
    <t>Наплечные лямки, лента, ГОСТ Р 12.4.184-95</t>
  </si>
  <si>
    <t>Удерживающая привязь УПС II Д + строп В (ПП II ВД)</t>
  </si>
  <si>
    <t>Наплечные лямки, канат, ГОСТ Р 12.4.184-95</t>
  </si>
  <si>
    <t>Удерживающая привязь УПС II Д + строп Г (ПП II ГД)</t>
  </si>
  <si>
    <t>Наплечные лямки, цепь, ГОСТ Р 12.4.184-95</t>
  </si>
  <si>
    <t>Удерживающая привязь УСП II АЖ (ПП II АЖ)</t>
  </si>
  <si>
    <t>Наплеч. набедр. лямки, лента, ГОСТ Р 12.4.184-95</t>
  </si>
  <si>
    <t>Удерживающая привязь УСП II ВЖ (ПП II ВЖ)</t>
  </si>
  <si>
    <t>Наплеч. набедр. лямки, канат, ГОСТ Р 12.4.184-95</t>
  </si>
  <si>
    <t>Удерживающая привязь УСП II ГЖ (ПП II ГЖ)</t>
  </si>
  <si>
    <t>Наплеч. набедр. лямки, цепь, ГОСТ Р 12.4.184-95</t>
  </si>
  <si>
    <t>Лазы универсальные ЛУ</t>
  </si>
  <si>
    <t xml:space="preserve">Для подъема на опоры трапецеидального сечения, ТУ 5221-001-00304190-02 </t>
  </si>
  <si>
    <t>Когти КМ-2</t>
  </si>
  <si>
    <t>Для подъема на деревянные опоры, ТУ34-09-10147-88</t>
  </si>
  <si>
    <t>Халаты</t>
  </si>
  <si>
    <t>Распродажа</t>
  </si>
  <si>
    <t xml:space="preserve"> Новинка</t>
  </si>
  <si>
    <t>Условные обозначения</t>
  </si>
  <si>
    <t>4</t>
  </si>
  <si>
    <t>СОПУТСТВУЮЩИЕ ТОВАРЫ</t>
  </si>
  <si>
    <t>4.1</t>
  </si>
  <si>
    <t>4.2</t>
  </si>
  <si>
    <t>4.3</t>
  </si>
  <si>
    <t>5</t>
  </si>
  <si>
    <t>СИСТЕМА СКИДОК</t>
  </si>
  <si>
    <t>Размер скидки</t>
  </si>
  <si>
    <t>Система скидок</t>
  </si>
  <si>
    <t>Скидки постоянным покупателям*</t>
  </si>
  <si>
    <t>*Постоянные покупатели - покупатели, совершающие покупку на сумму от 500 000 руб. ежемесячно, в течение 3-х месяцев подряд.</t>
  </si>
  <si>
    <t>от 1 000 000</t>
  </si>
  <si>
    <t>Сумма счета, руб.</t>
  </si>
  <si>
    <t>ВНИМАНИЕ!</t>
  </si>
  <si>
    <t>Во всех остальных случаях при оформлении заказа, применяются цены по действующему прайсу на день отгрузки</t>
  </si>
  <si>
    <t>компании "ПРАБО"</t>
  </si>
  <si>
    <t>Если у вас остались вопросы или вам необходимо сделать заказ</t>
  </si>
  <si>
    <t>Уфа +7 (347) 246 94 13</t>
  </si>
  <si>
    <r>
      <rPr>
        <b/>
        <sz val="9"/>
        <color rgb="FFC00000"/>
        <rFont val="Arial"/>
        <family val="2"/>
        <charset val="204"/>
      </rPr>
      <t>ЗВОНИТЕ</t>
    </r>
    <r>
      <rPr>
        <sz val="9"/>
        <rFont val="Arial"/>
        <family val="2"/>
        <charset val="204"/>
      </rPr>
      <t xml:space="preserve"> нашим менеджерам</t>
    </r>
  </si>
  <si>
    <t>Наполнитель: вата (регенерированное волокно), верх: 100% ПЭ</t>
  </si>
  <si>
    <t>Наполнитель: силиконизированное волокно (100% ПЭ) верх: 100% ПЭ</t>
  </si>
  <si>
    <t>Материал: 100% ПЭ 95г/м2</t>
  </si>
  <si>
    <t>Наполнитель: вата РВ, чехол: тик матрацный (100% ХЛ)</t>
  </si>
  <si>
    <t>Наполнитель: вата РВ, чехол: ПЭ 100%</t>
  </si>
  <si>
    <t>Хал105</t>
  </si>
  <si>
    <t>Кур205</t>
  </si>
  <si>
    <t>Вл206</t>
  </si>
  <si>
    <t>Вл103</t>
  </si>
  <si>
    <t>Вл104</t>
  </si>
  <si>
    <t>Вл207</t>
  </si>
  <si>
    <t>Теп121</t>
  </si>
  <si>
    <t>Ar201</t>
  </si>
  <si>
    <t>Диэл107</t>
  </si>
  <si>
    <t>Диэл108</t>
  </si>
  <si>
    <t>Мед121</t>
  </si>
  <si>
    <t>Пвх147</t>
  </si>
  <si>
    <t>Комб113</t>
  </si>
  <si>
    <t>Комб108</t>
  </si>
  <si>
    <t>Комб112</t>
  </si>
  <si>
    <t>Комб111</t>
  </si>
  <si>
    <t>Комб110</t>
  </si>
  <si>
    <t>Двунитка 235 г/м2</t>
  </si>
  <si>
    <t>Двунитка 235 г/м2, брезент 480 г/м2</t>
  </si>
  <si>
    <t>Рук120</t>
  </si>
  <si>
    <t>Рук119</t>
  </si>
  <si>
    <t>Пер134</t>
  </si>
  <si>
    <t>Пер135</t>
  </si>
  <si>
    <t>Пер137</t>
  </si>
  <si>
    <t>Пер138</t>
  </si>
  <si>
    <t>Кр114</t>
  </si>
  <si>
    <t>Кас324</t>
  </si>
  <si>
    <t>Кас325</t>
  </si>
  <si>
    <t>Выс134</t>
  </si>
  <si>
    <t>Выс135</t>
  </si>
  <si>
    <t>Выс136</t>
  </si>
  <si>
    <t>Выс137</t>
  </si>
  <si>
    <t>Выс138</t>
  </si>
  <si>
    <t>Кас343</t>
  </si>
  <si>
    <t>Кас335</t>
  </si>
  <si>
    <t>Сомз205</t>
  </si>
  <si>
    <t>Очки газосварщика ЗНД2 "Адмирал" арт. 23221</t>
  </si>
  <si>
    <t>Сомз210</t>
  </si>
  <si>
    <t>Сомз212</t>
  </si>
  <si>
    <t>Кас338</t>
  </si>
  <si>
    <t>Кас339</t>
  </si>
  <si>
    <t>Кас334</t>
  </si>
  <si>
    <t>Кас333</t>
  </si>
  <si>
    <t>Кас340</t>
  </si>
  <si>
    <t>Кас331</t>
  </si>
  <si>
    <t>Кас330</t>
  </si>
  <si>
    <t>Кас332</t>
  </si>
  <si>
    <t>Кас342</t>
  </si>
  <si>
    <t>Сл113</t>
  </si>
  <si>
    <t>Сл116</t>
  </si>
  <si>
    <t>Сл117</t>
  </si>
  <si>
    <t>Сл118</t>
  </si>
  <si>
    <t>Рес425</t>
  </si>
  <si>
    <t>Рес403</t>
  </si>
  <si>
    <t>Рес426</t>
  </si>
  <si>
    <t>Рес407</t>
  </si>
  <si>
    <t>Рес428</t>
  </si>
  <si>
    <t>Рес402</t>
  </si>
  <si>
    <t>Рес408</t>
  </si>
  <si>
    <t>Рес409</t>
  </si>
  <si>
    <t>Кож147</t>
  </si>
  <si>
    <t>Цвет: чёрный. Материалы: верх: кожа, подкладка: Mesh, подошва: ПУ (МБС, антистатичная, износоустойчивая), ГОСТ 12.4.137-84</t>
  </si>
  <si>
    <t>Кож148</t>
  </si>
  <si>
    <t>Полуботинки кожаные "Кросс-23" ПУ подошва с МП</t>
  </si>
  <si>
    <t>Цвет: чёрный. Материалы: верх: кожа, подкладка: Mesh, подошва: ПУ (МБС, антистатичная, износоустойчивая),  МП 200 Дж ГОСТ 12.4.137-84</t>
  </si>
  <si>
    <t>Сандалии кожаные "Кросс-21" ПУ подошва с МП</t>
  </si>
  <si>
    <t>Кож149</t>
  </si>
  <si>
    <t>Кож150</t>
  </si>
  <si>
    <t>Цвет: чёрный. Материалы: верх: кожа, подкладка: Mesh, подошва: ПУ (МБС, антистатичная, износоустойчивая), МП 200 Дж ГОСТ 12.4.137-84</t>
  </si>
  <si>
    <t>Кож151</t>
  </si>
  <si>
    <t>Кож152</t>
  </si>
  <si>
    <t>Цвет: чёрный. Материалы: верх: кожа, подкладка: Cambrelle®, подошва: ПУ (МБС, антистатичная, износоустойчивая),  ГОСТ 12.4.137-84</t>
  </si>
  <si>
    <t>Цвет: чёрный. Материалы: верх: кожа, подкладка: Cambrelle®, подошва: ПУ (МБС, антистатичная, износоустойчивая), МП200Дж, ГОСТ 12.4.137-84</t>
  </si>
  <si>
    <t>Кож153</t>
  </si>
  <si>
    <t>Кож154</t>
  </si>
  <si>
    <t>Кож156</t>
  </si>
  <si>
    <t>Кож157</t>
  </si>
  <si>
    <t>Ботинки кожаные "Викинг-12/1" ПУ\ТПУ подошва с МП</t>
  </si>
  <si>
    <t>Цвет: чёрный. Материалы: верх: кожа, подкладка: Cambrelle®, подошва: ПУ/ТПУ 2-х цветная, 2-х слойный полиуретан (МБС, антистатичная, износоустойчивая) ,  ГОСТ 12.4.137-84</t>
  </si>
  <si>
    <t>Цвет: чёрный. Материалы: верх: кожа, подкладка: Cambrelle®, подошва: ПУ/ТПУ 2-х цветная, 2-слойный полиуретан (МБС, антистатичная, износоустойчивая),МП 200Дж, ГОСТ 12.4.137-84</t>
  </si>
  <si>
    <t>Цвет: чёрный. Материалы: верх: кожа+ Cordura, подкладка: Cambrelle®, подошва: ПУ/ТПУ 2-х цветная, 2-х слойный полиуретан (МБС, антистатичная, износоустойчивая) ,  ГОСТ 12.4.137-84</t>
  </si>
  <si>
    <t>Ботинки кожаные "Викинг-17" ПУ\ТПУ подошва с МП</t>
  </si>
  <si>
    <t>Ботинки кожаные "Викинг-27" ПУ\ТПУ подошва с МП</t>
  </si>
  <si>
    <t>Кож158</t>
  </si>
  <si>
    <t>Цвет: чёрный с оранжевыми вставками. Материалы: верх: кожа+ Cordura, подкладка: Mesh, подошва: ПУ/ТПУ (МБС, антистатичная, износоустойчивая), МП 200Дж,  ГОСТ 12.4.137-84</t>
  </si>
  <si>
    <t>Цвет: чёрный с красными вставками. Материалы: верх: кожа, подкладка: Mesh, подошва: полиуретан/резина, МП 200Дж, ГОСТ 12.4.137-84</t>
  </si>
  <si>
    <t>Кож160</t>
  </si>
  <si>
    <t>Сапоги кожаные "Олимп-16" ПУ подошва с МП</t>
  </si>
  <si>
    <t>Цвет: чёрный. Материалы: верх: кожа, подкладка: Cambrelle®, подошва: ПУ(МБС, антистатичная, износоустойчивая),МП 200Дж ГОСТ 12.4.137-84</t>
  </si>
  <si>
    <t>Комб114</t>
  </si>
  <si>
    <t>Комб115</t>
  </si>
  <si>
    <t>Материалы: верх: текстильный материал Checker, дублированный EVA, подкладка:дуплекс и трикотаж, подошва: резина (МБС, КЩС) , КП 200Дж, галоша: резиновая, утеплитель ЗМ Thinsulate 400gr. МБС</t>
  </si>
  <si>
    <t>Материалы: верх: текстильный материал Condura, подкладка: дуплекс и трикотаж, подошва: резина (МБС, КЩС) , МП 200Дж, галоша: резиновая, МБС</t>
  </si>
  <si>
    <t>Сапоги утепленные кожаные "Олимп-16" ПУ подошва с МП</t>
  </si>
  <si>
    <t>Кож234</t>
  </si>
  <si>
    <t>Цвет: чёрный. Материалы: верх: кожа, подкладка: искуственный мех, подошва: ПУ(МБС, антистатичная, износоустойчивая), МП200 Дж, ГОСТ 12.4.137-84</t>
  </si>
  <si>
    <t>Кож232</t>
  </si>
  <si>
    <t>Цвет: чёрный с красными вставками. Материалы:верх: кожа, подкладка: натуральный мех, подошва: 1-й слой - ПУ (полиуретан), 2-ой слой - износоустойчивая резина (МБС).        КП 200Дж, ГОСТ 12.4.137-84</t>
  </si>
  <si>
    <t>Кож231</t>
  </si>
  <si>
    <t>Кож230</t>
  </si>
  <si>
    <t>Цвет:  чёрный. Материалы:верх: кожа, подкладка: искуственный мех, подошва: 2-х слойный полиуретан (МБС, антистатичная, износоустойчивая) ПУ/ТПУ, МП 200Дж, ГОСТ 12.4.137-84</t>
  </si>
  <si>
    <t>Цвет:  чёрный с оранжевыми вставками. Материалы:верх: кожа+ Cordura, подкладка: искуственный мех, подошва: ПУ/ТПУ(МБС, износоустойчивая, антистатичная). МП 200Дж, ГОСТ 12.4.137-84</t>
  </si>
  <si>
    <t>Цвет:  чёрный. Материалы:верх: кожа+ Cordura, подкладка: искуственный мех, подошва: 2-х слойный полиуретан (МБС, антистатичная, износоустойчивая) ПУ/ТПУ, МП 200Дж, ГОСТ 12.4.137-84</t>
  </si>
  <si>
    <t>Кож228</t>
  </si>
  <si>
    <t>Цвет:  чёрный. Материалы:верх: кожа, подкладка: искуственный мех, подошва: 2-х слойный полиуретан (МБС, антистатичная, износоустойчивая) ПУ/ТПУ, ГОСТ 12.4.137-84</t>
  </si>
  <si>
    <t>Кож227</t>
  </si>
  <si>
    <t>Кож226</t>
  </si>
  <si>
    <t>Цвет:  чёрный. Материалы:верх: кожа, подкладка: искуственный мех, подошва: ПУ/ТПУ(МБС, антистатичная, износоустойчивая). МП 200Дж, ГОСТ 12.4.137-84</t>
  </si>
  <si>
    <t>Ботинки кожаные "ВИКИНГ НИТРО-22Р" ПУ\резина с МП</t>
  </si>
  <si>
    <t>Кр115</t>
  </si>
  <si>
    <t>Спилок класса Люкс, термоизолирующий нетканый материал, хлопок, нить KEVLAR®</t>
  </si>
  <si>
    <t>Кр116</t>
  </si>
  <si>
    <t>Краги спилковые пятипалые "ТРЕК КЕВЛАР"</t>
  </si>
  <si>
    <t>Спилок КРС класса А, хлопок, нить Kevlar®</t>
  </si>
  <si>
    <t>Кр117</t>
  </si>
  <si>
    <t>Спилок КРС класса А</t>
  </si>
  <si>
    <t>Пер140</t>
  </si>
  <si>
    <t>Перчатки с полимерным покрытием "ГРАНАТ"</t>
  </si>
  <si>
    <t>Х/б интерлок, поливинилхлорид (ПВХ)</t>
  </si>
  <si>
    <t>Пер141</t>
  </si>
  <si>
    <t>Пер142</t>
  </si>
  <si>
    <t>Пер143</t>
  </si>
  <si>
    <t>Пер144</t>
  </si>
  <si>
    <t>Пер145</t>
  </si>
  <si>
    <t>Пер146</t>
  </si>
  <si>
    <t>Пер147</t>
  </si>
  <si>
    <t>Пер148</t>
  </si>
  <si>
    <t>Пер149</t>
  </si>
  <si>
    <t>Пер150</t>
  </si>
  <si>
    <t>Пер151</t>
  </si>
  <si>
    <t>Перчатки специализированные Technica Just X 5230</t>
  </si>
  <si>
    <t>бесшовная нейлоновая основа с покрытием нитрилом специальной формуляции</t>
  </si>
  <si>
    <t>Перчатки специализированные PAD BLUE X 9205</t>
  </si>
  <si>
    <t>бесшовная нейлоновая основа с покрытием нитрилом.</t>
  </si>
  <si>
    <t>Перчатки специализированные PAD ESD 9227</t>
  </si>
  <si>
    <t xml:space="preserve">бесшовная нейлоновая основа с добавлением углеродных нитей + полиуретановое покрытие. Специальная технология вязки Torsion. </t>
  </si>
  <si>
    <t>Перчатки специализированные PAD SILVER 923</t>
  </si>
  <si>
    <t>бесшовная основа из нейлона со спецпокрытием из полиуретана на водной основе.</t>
  </si>
  <si>
    <t>Перчатки специализированные PAD CENTURION 9224</t>
  </si>
  <si>
    <t>бесшовная основа из нейлона специального плетения с полиуретановым покрытием.</t>
  </si>
  <si>
    <t>Перчатки специализированные PadGlove PAD H.V. 921</t>
  </si>
  <si>
    <t>бесшовная нейлоновая основа со светоотражающим эффектом + покрытие из нитрила</t>
  </si>
  <si>
    <t>Перчатки специализированные SUMMITECH NITROLUX GD-F-09C</t>
  </si>
  <si>
    <t>нитриловые, с хлопковым напылением</t>
  </si>
  <si>
    <t>Перчатки специализированные SUMMITECH NEOPROFF NP-F-07</t>
  </si>
  <si>
    <t>100% неопрен с хлопковым напылением</t>
  </si>
  <si>
    <t>Перчатки специализированные SUMMITECH PETRO VK5 EB</t>
  </si>
  <si>
    <t>Перчатки специализированные SUMMITECH NITROFLEX NF4 BK</t>
  </si>
  <si>
    <t>бесшовная тканевая основа с ПВХ- обливом</t>
  </si>
  <si>
    <t>натуральный каучук на тканевой основе с покрытием кисти нитрилом.</t>
  </si>
  <si>
    <t>Перчатки специализированные SUMMITECH NEOPROFF+ AK4 BB</t>
  </si>
  <si>
    <t>бесшовная тканевая основа с обливом неопреном</t>
  </si>
  <si>
    <t>Вачеги цельнокроенные</t>
  </si>
  <si>
    <t>Спилок  класса А (толщина 1,2-1,3мм), мутон (Кevlar)</t>
  </si>
  <si>
    <t>Краги спилковые пятипалые удлиненные "СТАХАНОВЕЦ"</t>
  </si>
  <si>
    <t>Краги спилковые "ЭКСТРА ЛЮКС"</t>
  </si>
  <si>
    <t xml:space="preserve">Каска защитная </t>
  </si>
  <si>
    <t>Защита от кислот, нефти и других агрессивных сред</t>
  </si>
  <si>
    <t>ОДЕЖДА СО СПЕЦИАЛЬНЫМИ ЗАЩИТНЫМИ СВОЙСТВАМИ</t>
  </si>
  <si>
    <t>2.5</t>
  </si>
  <si>
    <t>2.6</t>
  </si>
  <si>
    <t>Униформа для медицины и сферы услуг</t>
  </si>
  <si>
    <t>Экипировка для охранных структур</t>
  </si>
  <si>
    <t>3.2.1.</t>
  </si>
  <si>
    <t>Летняя одежда для охраны</t>
  </si>
  <si>
    <t>Зимняя одежда для охраны</t>
  </si>
  <si>
    <t>Аксессуары для охранных структур</t>
  </si>
  <si>
    <t>Охота, рыбалка, туризм</t>
  </si>
  <si>
    <t>4.4</t>
  </si>
  <si>
    <t>4.5</t>
  </si>
  <si>
    <t>Обувь   «PAREDES»</t>
  </si>
  <si>
    <t>Кожаная защитная обувь</t>
  </si>
  <si>
    <t>Обувь резиновая и ПВХ</t>
  </si>
  <si>
    <t>Повседневная и прочая обувь</t>
  </si>
  <si>
    <t>4.2.1</t>
  </si>
  <si>
    <t>4.2.2</t>
  </si>
  <si>
    <t>4.2.3</t>
  </si>
  <si>
    <t>Сандали, сабо, полуботинки</t>
  </si>
  <si>
    <t>Ботинки рабочие</t>
  </si>
  <si>
    <t>Сапоги рабочие</t>
  </si>
  <si>
    <t>5.1</t>
  </si>
  <si>
    <t>5.1.1</t>
  </si>
  <si>
    <t>5.1.2</t>
  </si>
  <si>
    <t>5.1.3</t>
  </si>
  <si>
    <t>5.1.4</t>
  </si>
  <si>
    <t>5.1.4.1</t>
  </si>
  <si>
    <t>5.1.4.2</t>
  </si>
  <si>
    <t>5.1.4.3</t>
  </si>
  <si>
    <t>5.1.4.4</t>
  </si>
  <si>
    <t>5.1.4.5</t>
  </si>
  <si>
    <t>5.1.5</t>
  </si>
  <si>
    <t>5.1.5.1</t>
  </si>
  <si>
    <t>5.1.5.2</t>
  </si>
  <si>
    <t>5.1.5.3</t>
  </si>
  <si>
    <t>5.1.5.4</t>
  </si>
  <si>
    <t>5.1.5.5</t>
  </si>
  <si>
    <t>5.1.5.6</t>
  </si>
  <si>
    <t>5.1.5.7</t>
  </si>
  <si>
    <t>5.1.5.8</t>
  </si>
  <si>
    <t>Защита головы и лица</t>
  </si>
  <si>
    <t>5.2.1</t>
  </si>
  <si>
    <t>5.2.2</t>
  </si>
  <si>
    <t>5.2</t>
  </si>
  <si>
    <t>Каски защитные</t>
  </si>
  <si>
    <t>5.3</t>
  </si>
  <si>
    <t>5.3.1</t>
  </si>
  <si>
    <t>5.3.2</t>
  </si>
  <si>
    <t>5.4</t>
  </si>
  <si>
    <t>5.5</t>
  </si>
  <si>
    <t>5.5.1</t>
  </si>
  <si>
    <t>5.5.2</t>
  </si>
  <si>
    <t>5.5.3</t>
  </si>
  <si>
    <t>5.5.4</t>
  </si>
  <si>
    <t>Респираторика</t>
  </si>
  <si>
    <t>Противогазы и фильтры</t>
  </si>
  <si>
    <t>5.6</t>
  </si>
  <si>
    <t>5.7</t>
  </si>
  <si>
    <t>5.8</t>
  </si>
  <si>
    <t>5.9</t>
  </si>
  <si>
    <t>Аптечки</t>
  </si>
  <si>
    <t>Защитная химия</t>
  </si>
  <si>
    <t>Противопожарное оборудование</t>
  </si>
  <si>
    <t>Текстильные материалы</t>
  </si>
  <si>
    <t>6</t>
  </si>
  <si>
    <t>6.1</t>
  </si>
  <si>
    <t>6.2</t>
  </si>
  <si>
    <t>6.3</t>
  </si>
  <si>
    <t>6.4</t>
  </si>
  <si>
    <t>6.5</t>
  </si>
  <si>
    <t>7</t>
  </si>
  <si>
    <t>ОДЕЖДА СО СПЕЦИАЛЬНЫМИ  СВОЙСТВАМИ</t>
  </si>
  <si>
    <t>Сигнальная одежда</t>
  </si>
  <si>
    <t>Одежда для защиты от кислот, нефти и других агрессивных сред</t>
  </si>
  <si>
    <t>ОДЕЖДА ДЛЯ МЕДИЦИНЫ И СФЕРЫ УСЛУГ, ОХРАНЫ, ТУРИЗМА</t>
  </si>
  <si>
    <t>3.2.1</t>
  </si>
  <si>
    <t>3.2.2</t>
  </si>
  <si>
    <t>Обувь «PAREDES»</t>
  </si>
  <si>
    <t>Полуботинки, сандалии, сабо</t>
  </si>
  <si>
    <t xml:space="preserve">Очки защитные </t>
  </si>
  <si>
    <t>5.3.2.1</t>
  </si>
  <si>
    <t>Очки защитные открытые</t>
  </si>
  <si>
    <t>5.3.2.2</t>
  </si>
  <si>
    <t>Очки защитные закрытые</t>
  </si>
  <si>
    <t xml:space="preserve">5.7 </t>
  </si>
  <si>
    <t>Вспомогательный и хозинвентарь</t>
  </si>
  <si>
    <t xml:space="preserve">ОДЕЖДА ДЛЯ МЕДИЦИНЫ И СФЕРЫ УСЛУГ, ОХРАНЫ, ТУРИЗМА </t>
  </si>
  <si>
    <t>5.2.3</t>
  </si>
  <si>
    <t>Вспомогательный и хозяйственный инвентарь</t>
  </si>
  <si>
    <t>Охр106</t>
  </si>
  <si>
    <t>Охр107</t>
  </si>
  <si>
    <t>Охр102</t>
  </si>
  <si>
    <t>Охр103</t>
  </si>
  <si>
    <t>Охр101</t>
  </si>
  <si>
    <t>Охр303</t>
  </si>
  <si>
    <t>Охр304</t>
  </si>
  <si>
    <t>Сегмент</t>
  </si>
  <si>
    <t>ПР</t>
  </si>
  <si>
    <t>СТ</t>
  </si>
  <si>
    <t>БД</t>
  </si>
  <si>
    <t>сегмент</t>
  </si>
  <si>
    <t xml:space="preserve">Костюм утепленный "Мастер-В" </t>
  </si>
  <si>
    <t>Теп122</t>
  </si>
  <si>
    <t>Костюм жаростойкий Молескин Антистат</t>
  </si>
  <si>
    <t>Куртка/брюки. 100% хлопок с антистатичной нитью, пл. 300 г/м2</t>
  </si>
  <si>
    <t>Ботинки кожаные "Сварщик" ПУ/нитрильная резина подошва с МП</t>
  </si>
  <si>
    <t>Цвет: чёрный. Материалы: верх: кожа, подошва: ПУ/нитрильная резина, МП 200Дж,  ГОСТ 12.4.137-84</t>
  </si>
  <si>
    <t>Ботинки утепленные кожаные "Сварщик" ПУ/нитрильная резина подошва с МП</t>
  </si>
  <si>
    <t>Кас344</t>
  </si>
  <si>
    <t>Каска защитная "Эталон" с храповиком</t>
  </si>
  <si>
    <t>Корпус ПНД оголовье ПВД  от −30°С до +50°С</t>
  </si>
  <si>
    <t>Кас345</t>
  </si>
  <si>
    <t>Щиток (маска) защитный лицевой для сварщиков НН10-С-6 PREMIER Favori®T РОСОМЗ арт.51363 (51364, 51365, 51366, 51367, 51368)</t>
  </si>
  <si>
    <t>Корпус: Favori®T из термостойкого материала TermotreK®. Универсальное наголовное крепление RAPID с плавной регулировкой размера. Светофильтр градационный шифр от 9 до 14, размером Евростандарта (110×90 мм)</t>
  </si>
  <si>
    <t>Кас346</t>
  </si>
  <si>
    <t>Щиток (маска) защитный лицевой для сварщиков НН-3 SUPER PREMIER Favori®T РОСОМЗ арт.53363 (53364, 53365, 53366, 53367, 53368)</t>
  </si>
  <si>
    <t>Корпус:  Favori®T из устойчивого к воздействию высоких и низких температур SUPER TermotreK® (изготовлено с применением материалов DuPont™ и Zytel®*). Светофильтр градационный шифр от 9 до 14, размером Евростандарта (110×90 мм)</t>
  </si>
  <si>
    <t>Кас347</t>
  </si>
  <si>
    <t>Щиток (маска) защитный лицевой для сварщиков НН12 CRISTALINE STANDARТ Favori®T РОСОМЗ арт.51285</t>
  </si>
  <si>
    <t>Для профессиональной сварки. Предназначен для всех сварочных процессов, даже в тяжёлых условиях. Корпус из непрогораемого, устойчивого к высоким и низким температурам, ударным воздействиям материала SUPER TermotreK®. Наголовное крепление RAPID с плавной регулировкой размера, мягким обтюратором. Ручная регулировка степени затемнения.</t>
  </si>
  <si>
    <t>Кас348</t>
  </si>
  <si>
    <t>Щиток (маска) защитный лицевой для сварщиков НН12 CRYSTALINE® UNIVERSAL Favori®T РОСОМЗ арт.51275</t>
  </si>
  <si>
    <t>Корпус: Favori®T из Super Termotrek® СЕ. Автоматически заменяющийся светофильтр, увеличенный размер панорамного покровного стекла; боковые каналы для отвода дыма, новое наголовное крепление RAPID с точной фиксацией по размеру и обтюратором из натуральной кожи. Сертификат СЕ.</t>
  </si>
  <si>
    <t>Кас349</t>
  </si>
  <si>
    <t>Щиток защитный лицевой НБТ2 ВИЗИОН® РОСОМЗ арт.423130</t>
  </si>
  <si>
    <t>Ударопрочный и термостойкий поликарбонат, ГОСТ Р 12.4.023-84, ГОСТ 12.4.230.1-2007</t>
  </si>
  <si>
    <t>Кас350</t>
  </si>
  <si>
    <t>Щиток защитный лицевой НБТ2 SUPER ВИЗИОН® РОСОМЗ арт.427107 (427397)</t>
  </si>
  <si>
    <t>Козырек увеличенного размера из ударопрочного и термостойкого материала SUPER Termotrek® + металлические теплоотражающие частицы ( Zytel®  DuPontTM). ГОСТ Р 12.4.023-84, ГОСТ 12.4.230.1-2007</t>
  </si>
  <si>
    <t>Cомз228</t>
  </si>
  <si>
    <t>Очки защитные открытые О15 HAMMER ACTIV StrongGlass РОСОМЗ арт.11537</t>
  </si>
  <si>
    <t>Защитное стекло из оптически прозрачного поликарбоната с покрытием от царапин и запотевания, устойчивы к растворам химических кислот и щелочей.</t>
  </si>
  <si>
    <t>Cомз229</t>
  </si>
  <si>
    <t>Очки защитные открытые RZ15 СТАРТ РОСОМЗ арт.11540</t>
  </si>
  <si>
    <t>Защитное стекло из оптически прозрачного поликарбоната PC с защитой от УФ-излучения.</t>
  </si>
  <si>
    <t>Cомз230</t>
  </si>
  <si>
    <t>Очки защитные открытые Универсал-Титан 037-В2 РОСОМЗ арт. 13724</t>
  </si>
  <si>
    <t>Очки универсального применения с панорамным защитным стеклом-светофильтром из оптически прозрачного материала Plexiglas CE, с твердым покрытием от истирания и царапания. </t>
  </si>
  <si>
    <t>Сомз231</t>
  </si>
  <si>
    <t>Очки защитные открытые 034 ПРОГРЕС черненые РОСОМЗ арт.13431</t>
  </si>
  <si>
    <t>Стекло из оптического пластика. Сверхустойчивость к царапанию, интенсивному воздействию абразива, воздействию агрессивных химических веществ, брызгам и искрам металла, повышенным температурам, защита от летящих частиц (до 0,6 Дж).</t>
  </si>
  <si>
    <t>Сомз232</t>
  </si>
  <si>
    <t>Очки защитные закрытые с непрямой вентиляцией ЗН11 SUPER PANORAMA (5 СА) РОСОМЗ арт.21138</t>
  </si>
  <si>
    <t xml:space="preserve"> Панорамное защитное стекло-светофильтр из ацетата целлюлозы, мягкий корпус из эластичного материала Evoprene</t>
  </si>
  <si>
    <t>Сомз233</t>
  </si>
  <si>
    <t>Панорамное защитное стекло из оптически прозрачного super поликарбоната с твердым покрытием от истирания и царапин, с внутренним покрытием от запотевания. Корпус из ПВХ</t>
  </si>
  <si>
    <t>Сомз234</t>
  </si>
  <si>
    <t>Очки защитные непрямая вентиляция ЗН18 DRIVER RIKO® РОСОМЗ арт.21821</t>
  </si>
  <si>
    <t>Корпус из эластичного ПВХ, стекла-светофильтры</t>
  </si>
  <si>
    <t>Сомз235</t>
  </si>
  <si>
    <t xml:space="preserve">Устойчивы к воздействию высоких температур в диапазоне от -60° до +120°С, высокая электрическая сопротивляемость и химическая устойчивость. </t>
  </si>
  <si>
    <t>Костюм рабочий "Викинг" </t>
  </si>
  <si>
    <t>Куртка/брюки. Ткань смесовая ткань «Канвас» (60% хлопок, 40% полиэстер), 290 г/м2, ВО, «Мадейра» (100% хлопок), 320 г/м2</t>
  </si>
  <si>
    <t>Кож235</t>
  </si>
  <si>
    <t>Кос221</t>
  </si>
  <si>
    <t>Куртка\полукомбинезон. Верх: Оксфорд, ПЭ 100%, Утеплитель: Синтепон в куртку 360 г/м2, в полукомбинезоне 240 г/м2, Подкладка: ПЭ 100%</t>
  </si>
  <si>
    <t>Куртка\брюки. Верх: Оксфорд, ПЭ 100%, Утеплитель: Синтепон в куртку 360 г/м2, в брюках 240 г/м2, Подкладка: ПЭ 100%</t>
  </si>
  <si>
    <t>Костюм утепленный "Мастер" темно-синий</t>
  </si>
  <si>
    <t>Костюм утепленный "Мастер" темно-зеленый</t>
  </si>
  <si>
    <t>Костюм утепленный "Мастер 2" темно-синий</t>
  </si>
  <si>
    <t xml:space="preserve">Полуботинки кожаные "Кросс-23-0" ПУ подошва </t>
  </si>
  <si>
    <t>Сандалии кожаные "Кросс-21-0" ПУ подошва</t>
  </si>
  <si>
    <t>Ботинки кожаные "Олимп-13" ПУ подошва</t>
  </si>
  <si>
    <t>Ботинки кожаные "Олимп-12" ПУ подошва с МП</t>
  </si>
  <si>
    <t>Ботинки кожаные "Викинг-13/1" ПУ\ТПУ подошва</t>
  </si>
  <si>
    <t xml:space="preserve">Ботинки утепленные кожаные «Викинг-13/1» ПУ/ТПУ подошва </t>
  </si>
  <si>
    <t>Ботинки утепленные кожаные «Викинг-14/1» ПУ/ТПУ подошва с МП</t>
  </si>
  <si>
    <t>Ботинки утепленные кожаные «Викинг-27» ПУ/ТПУ подошва с МП</t>
  </si>
  <si>
    <t>Сапоги утепленные «Штурм» с МП До -50ºС</t>
  </si>
  <si>
    <t>Сапоги утепленные "Югра" с КП. До -50ºС</t>
  </si>
  <si>
    <t>Цвет: чёрный. Материалы: верх: кожа, утеплитель: искусственный мех, подошва: ПУ/нитрильная резина, МП 200Дж,  ГОСТ 12.4.137-84</t>
  </si>
  <si>
    <t>Кур208</t>
  </si>
  <si>
    <t>Куртка утепленная
"Зима"</t>
  </si>
  <si>
    <t>Ткань: смесовая (65% полиэстер, 35% хлопок), 210 г/м2. Подкладка: 100% полиэстер, флис. Утеплитель: синтепон, 360 г/м2.</t>
  </si>
  <si>
    <t>Диэл109</t>
  </si>
  <si>
    <t>Коврик диэлектрический 700х700</t>
  </si>
  <si>
    <t>Перчатки комбинированные со спилком «Русские Львы» утепленные (мутон)</t>
  </si>
  <si>
    <t>Смесовая ткань. спилок сорт А, искусственный мех (мутон)</t>
  </si>
  <si>
    <t>Смесовая ткань. спилок сорт А, искусственный мех (п/э)</t>
  </si>
  <si>
    <t>Пож106</t>
  </si>
  <si>
    <t>Огнетушитель ОП-5 ВСЕ</t>
  </si>
  <si>
    <t>Вещество: огнетушащий порошок; Вместимость корпуса: 6 л
Масса заряда: до 4,7 кг; Длина струи огнетуш. в-ва: 3 м
Время подачи огнетуш. в-ва: 6 сек; Габаритные размеры: 460х320х300 мм; Масса: 7,8 кг; Срок годности: перезарядка 1 раз в 5 лет</t>
  </si>
  <si>
    <t>Пож108</t>
  </si>
  <si>
    <t>Огнетушитель ОУ-5 ВСЕ</t>
  </si>
  <si>
    <t>Вещество: СО2; Вместимость корпуса: 8 л; Масса заряда: до 5 л; Длина струи огнетуш. в-ва: 3 м; Время подачи огнетуш. в-ва: 10 сек; Габаритные размеры: 640х180х320 мм
Масса: 18 кг; Срок годности: перезарядка 1 раз в 5 лет</t>
  </si>
  <si>
    <t>Кож161</t>
  </si>
  <si>
    <t>Костюм женский "Пантеон 2"</t>
  </si>
  <si>
    <t>Кос120</t>
  </si>
  <si>
    <t>Костюм женский "Альфа"</t>
  </si>
  <si>
    <t>Гол205</t>
  </si>
  <si>
    <t>Ткань: трикотажное полотно (100% акрил), утеплитель Тинсулейт, подкладка флис (100% полиэстер)</t>
  </si>
  <si>
    <t>Антискользящее устройство Х005</t>
  </si>
  <si>
    <t>Антискользящее устройство Х017 женское</t>
  </si>
  <si>
    <t>Материал: морозостойкая резина, 10 шипов</t>
  </si>
  <si>
    <t>Материал: морозостойкая резина, 6 шипов</t>
  </si>
  <si>
    <t>Шапка зимняя трикотажная Тинсулейт</t>
  </si>
  <si>
    <t>Гол206</t>
  </si>
  <si>
    <t>Шапка-ушанка "Стужа" (Енот)</t>
  </si>
  <si>
    <t>Ткань: Таслан (внешний), флис (внутренний), искусственный мех "Енот"</t>
  </si>
  <si>
    <t>Гол207</t>
  </si>
  <si>
    <t>Шапка-ушанка "Стужа" (Норка)</t>
  </si>
  <si>
    <t>Ткань: Таслан (внешний), флис (внутренний), искусственный мех "Норка"</t>
  </si>
  <si>
    <t>Шапка-маска "Балаклава"</t>
  </si>
  <si>
    <t>Ткань: флис, 280 г/м2</t>
  </si>
  <si>
    <t>Кож236</t>
  </si>
  <si>
    <t>Цвет: чёрный, белый. Материалы: верх: кожа, подкладка: Cambrelle®, подошва: ПВХ,  ГОСТ 12.4.137-84</t>
  </si>
  <si>
    <t>Фартук брезентовый  420г/м</t>
  </si>
  <si>
    <t>Фартук брезентовый 480г/м</t>
  </si>
  <si>
    <t>Халат медицинский мужской "Эконом"</t>
  </si>
  <si>
    <t>Халат медицинский женский "Эконом"</t>
  </si>
  <si>
    <t>Костюм женский
"Ударница Премиум"</t>
  </si>
  <si>
    <t>Дом105</t>
  </si>
  <si>
    <t>Дом106</t>
  </si>
  <si>
    <t>Туфли женские кожаные закрытые подошва ПВХ с перфорацией</t>
  </si>
  <si>
    <t>Туфли мужские кожаные закрытые подошва ПВХ</t>
  </si>
  <si>
    <t>Сомз236</t>
  </si>
  <si>
    <t>Сомз238</t>
  </si>
  <si>
    <t xml:space="preserve">Защитное стекло Plexiglas CE, мягкий корпус из ПВХ. Защита глаз от воздействия твердых частиц с кинетической энергией до 3,0 Дж, УФ-излучения до l=350 нм </t>
  </si>
  <si>
    <t>Кос101</t>
  </si>
  <si>
    <t>Сиг102</t>
  </si>
  <si>
    <t>Сиг202</t>
  </si>
  <si>
    <t>Комб121</t>
  </si>
  <si>
    <t>Комб122</t>
  </si>
  <si>
    <t>Мед105</t>
  </si>
  <si>
    <t>Костюм женский рабочий
"Лира"</t>
  </si>
  <si>
    <t>Комплектация: блуза/брюки. Ткань: "Тиси", смесовая (65% ПЭ, 35% ХЛ) 125 г/м3</t>
  </si>
  <si>
    <t>Ткань: ТиСи (35%  ХЛ, 65%  ПЭ) 125 г/м3</t>
  </si>
  <si>
    <t>Костюм женский рабочий "Василина"</t>
  </si>
  <si>
    <t>Спецпредложение</t>
  </si>
  <si>
    <t>Противоэнцефалитная одежда</t>
  </si>
  <si>
    <t>Ткань: трикотажное полотно 100% ПЭ. Цвет: Оранжевый</t>
  </si>
  <si>
    <t>Ткань: трикотажное полотно 100% ПЭ. Цвет: Лимонный</t>
  </si>
  <si>
    <t>Статус</t>
  </si>
  <si>
    <t>новинка</t>
  </si>
  <si>
    <t>акция</t>
  </si>
  <si>
    <t>распродажа</t>
  </si>
  <si>
    <t>ZAKAZ</t>
  </si>
  <si>
    <t>нет в наличии под заказ</t>
  </si>
  <si>
    <t>Огр108</t>
  </si>
  <si>
    <t>Лента оградительная "Стандарт" 250 п.м. 50 мм</t>
  </si>
  <si>
    <t>Кож225</t>
  </si>
  <si>
    <t xml:space="preserve">Ботинки утепленные кожаные «Олимп-14» ПУ подошва с МП  </t>
  </si>
  <si>
    <t>Пвх139</t>
  </si>
  <si>
    <t>Пвх151</t>
  </si>
  <si>
    <t xml:space="preserve">Бахилы охотничьи утепленные арт.133 ШУ (44 см) Лес </t>
  </si>
  <si>
    <t xml:space="preserve">Бахилы охотничьи утепленные укороченные арт.134 ШУ (34 см) Лес </t>
  </si>
  <si>
    <t>Cомз237</t>
  </si>
  <si>
    <t>Cомз227</t>
  </si>
  <si>
    <t>Очки защитные открытые О15 HAMMER ACTIV незапотевающие РОСОМЗ арт.11529</t>
  </si>
  <si>
    <t>Сл129</t>
  </si>
  <si>
    <t>Наушники противошумные СОМЗ-15 ТИТАН</t>
  </si>
  <si>
    <t xml:space="preserve">Защита до 115дБ </t>
  </si>
  <si>
    <t/>
  </si>
  <si>
    <t>Куртка\брюки. Ткань: смесовая (80% ПЭ, 20% ХЛ) 220 г/м2, МВО</t>
  </si>
  <si>
    <t>Куртка\полукомбинезон. Ткань: смесовая (80% ПЭ, 20% ХЛ) 210 г/м2, ВО</t>
  </si>
  <si>
    <t>Верх: смесовая (80% ПЭ, 20% ХЛ) 220 г/м2 Утеплитель: Синтепон 360 г/м2 Подкладка: 100% ПЭ</t>
  </si>
  <si>
    <t>Куртка\полукомбинезон. Верх: смесовая (80% ПЭ, 20% ХЛ) 210 г/м2, ВО, Утеплитель: Синтепон  в куртке 360 г/м2, в полукомбинезоне 240 г/м2, Подкладка: 100% ПЭ</t>
  </si>
  <si>
    <t>Куртка\полукомбинезон. Верх: смесовая ткань, (80% ПЭ, 20% ХЛ), 210 г/м2, МВО, Подкладка: 100% ПЭ. Утеплитель: синтепон, в куртке 360 г/м2, рукава и брюки 240 г/м2</t>
  </si>
  <si>
    <t>Куртка\брюки. Ткань: смесовая (80% ПЭ, 20% ХЛ) 220 г/м2, МВО. Цвет: синий</t>
  </si>
  <si>
    <t>Куртка\полукомбинезон. Ткань: смесовая (80% ПЭ, 20% ХЛ) 220 г/м2, МВО</t>
  </si>
  <si>
    <t>Ткань: смесовая (80% ПЭ, 20% ХЛ) 220 г/м2, МВО</t>
  </si>
  <si>
    <t>Куртка\брюки. Верх: смесовая (80% ПЭ, 20% ХЛ), 220 г/м2, МВО, Подкладка: 100% ПЭ, Утеплитель: синтепон 360 г/м2 куртка, 240 г/м2 брюки</t>
  </si>
  <si>
    <t xml:space="preserve">Куртка\полукомбинезон. Ткань: смесовая (80% ПЭ, 20% ХЛ) пл. 220 г/м2, МВО </t>
  </si>
  <si>
    <t>Куртка\полукомбинезон. Верх: смесовая, (80% ПЭ, 20% ХЛ), Подкладка: 100% ПЭ, Утеплитель: синтепон 120 г/м2  спинка и полочка 3 слоя, рукава и брюки 2 слоя, капюшон 1 слой</t>
  </si>
  <si>
    <t>Куртка\полукомбинезон. Ткань Оксфорд (100% ПЭ), Смесовая ((80% ПЭ, 20% ХЛ), 210 г/м2), Утеплитель: синтепон, в куртке 360 г/м2, в полукомбинезоне 240 г/м2, Подкладка: 100% ПЭ</t>
  </si>
  <si>
    <t>Ткань смесовая, (80% ПЭ, 20% ХЛ), 240 г/м2, МВО</t>
  </si>
  <si>
    <t>Ткань смесовая, (80% ПЭ, 20% ХЛ), 220 г/м2, МВО</t>
  </si>
  <si>
    <t>Куртка\полукомбинезон. Ткань:смесовая (80% ПЭ, 20% ХЛ) 220 г/м2, МВО</t>
  </si>
  <si>
    <t>Куртка\полукомбинезон. Верх: смесовая (80% ПЭ, 20% ХЛ) 220 г/м2, МВО, Утеплитель: синтепон 300 г/м2, Подкладка: 100% ПЭ</t>
  </si>
  <si>
    <t>Ткань: саржа (100%ХЛ,) 250 г/м2</t>
  </si>
  <si>
    <t>Пер152</t>
  </si>
  <si>
    <t>Кос222</t>
  </si>
  <si>
    <t>Костюм утепленный "Эверест плюс"</t>
  </si>
  <si>
    <t>Комплектация: блузон/брюки. Ткань: бязь</t>
  </si>
  <si>
    <t>Цвет:  чёрный. Материалы:верх: юфть/кирза, подкладка: искуственный мех, подошва: ПУ/ТПУ. ГОСТ 12.4.137-84</t>
  </si>
  <si>
    <t>Цвет:  чёрный. Материалы:верх: юфть/кирза, подкладка: искуственный мех, подошва: ПУ/ТПУ, МП 200Дж, ГОСТ 12.4.137-84</t>
  </si>
  <si>
    <t>Оч304</t>
  </si>
  <si>
    <t>Гол209</t>
  </si>
  <si>
    <t>Шапка-ушанка с креплением на каску</t>
  </si>
  <si>
    <t>Верх: натуральная кожа, Утеплитель: Тинсулейт, натуральный мех (овчина)</t>
  </si>
  <si>
    <t>Рук 122</t>
  </si>
  <si>
    <t>Верх: диагональ. Утеплитель: натуральная овчина</t>
  </si>
  <si>
    <t>Кож237</t>
  </si>
  <si>
    <t>Кож238</t>
  </si>
  <si>
    <t xml:space="preserve">Сапоги утепленные юфть/кирза «Викинг» ПУ/ТПУ  подошва </t>
  </si>
  <si>
    <t>Сапоги утепленные юфть/кирза «Викинг» ПУ/ТПУ  подошва с МП</t>
  </si>
  <si>
    <t>Костюм "Турист1" (КМФ)</t>
  </si>
  <si>
    <t>Костюм "Горка-3 Рип-стоп"</t>
  </si>
  <si>
    <t>Куртка/брюки. Ткань: смесовая (35% ХЛ, 65% ПЭ, 210 г/м2), отделка "кошачий глаз" (100% ПЭ), Цвет: хакки</t>
  </si>
  <si>
    <t xml:space="preserve">Куртка/брюки. Ткань: палаточное полотно (100% ХЛ, 235 г/м2), отделка: смесовая (20% ХЛ, 80% ПЭ, 220 г/м2)  </t>
  </si>
  <si>
    <t>Костюм "Полевой" (КМФ)</t>
  </si>
  <si>
    <t>Цвет: серый/черный. Ткань: смесовая (65% ПЭ, 35% ХЛ) 210 г/м2, ВО</t>
  </si>
  <si>
    <t>ЭК</t>
  </si>
  <si>
    <t>Кож162</t>
  </si>
  <si>
    <t>Тапочки вельветовые мужские</t>
  </si>
  <si>
    <t>Цвет: черный. Материалы: обувная ткань "Вельвет" (100% ХЛ). Подошва: ПВХ, строчно-литьевое крепление</t>
  </si>
  <si>
    <t>Кож163</t>
  </si>
  <si>
    <t>Тапочки вельветовые женские</t>
  </si>
  <si>
    <t xml:space="preserve">Костюм мужской "Фаворит" </t>
  </si>
  <si>
    <t>Куртка/полукомбинезон. Ткань: смесовая (80% ПЭ, 20% ХЛ), 210 г/м2, МВО пропитка. Цвет: серый/светло-серый</t>
  </si>
  <si>
    <t>Куртка/полукомбинезон. Ткань: смесовая (80% ПЭ, 20% ХЛ), 210 г/м2, МВО пропитка. Цвет: серый/черный/красный</t>
  </si>
  <si>
    <t>Куртка/полукомбинезон. Ткань: смесовая (80% ПЭ, 20% ХЛ), 210 г/м2, МВО пропитка. Цвет: темно-синий/василек</t>
  </si>
  <si>
    <t>Цвет: темно-синий/серый. Верх:Оксфорд (100% ПЭ, 150 г/м2) 150 г/м2, Утеплитель: Синтепон 360 г/м2, Подкладка:100% ПЭ</t>
  </si>
  <si>
    <t>Цвет: василек/оранж. Верх:Оксфорд (100% ПЭ, 150 г/м2) 150 г/м2, Утеплитель: Синтепон 360 г/м2, Подкладка:100% ПЭ</t>
  </si>
  <si>
    <t xml:space="preserve">Костюм мужской "Визит" </t>
  </si>
  <si>
    <t xml:space="preserve">Костюм мужской "Базис" </t>
  </si>
  <si>
    <t>Огр109</t>
  </si>
  <si>
    <t>Лента оградительная "Стандарт" 500 п.м. 50 мм</t>
  </si>
  <si>
    <t>Костюм "Горка-3 Палатка"</t>
  </si>
  <si>
    <t>Цвет:  чёрный. Материалы:верх: юфть/кирза, подошва: ПУ/ТПУ, МП 200Дж, ГОСТ 12.4.137-84</t>
  </si>
  <si>
    <t>Цвет:  чёрный. Материалы:верх: юфть/кирза, подошва: ПУ/ТПУ. ГОСТ 12.4.137-84</t>
  </si>
  <si>
    <t>Скидки НЕ распространяются на уцененные товары, а также на товары, участвующие в акциях, спецпредложениях и распродажах.</t>
  </si>
  <si>
    <t>Москва +7 (495) 133 16 33</t>
  </si>
  <si>
    <t>Минск +375 (17) 507 51 33, +375 (29) 190 97 70</t>
  </si>
  <si>
    <t>Цвет: василек/синий. Ткань: смесовая (80% ПЭ, 20% ХЛ) 220 г/м2, МВО</t>
  </si>
  <si>
    <t>Цвет: синий/василек. Ткань: смесовая (80% ПЭ, 20% ХЛ) 220 г/м2, МВО</t>
  </si>
  <si>
    <t xml:space="preserve"> 80% ХЛ, 20% ПЭ, вес 40-42 гр</t>
  </si>
  <si>
    <t xml:space="preserve"> 80% ХЛ, 20% ПЭ, вес 48-500-42 гр</t>
  </si>
  <si>
    <t>Пос112</t>
  </si>
  <si>
    <t xml:space="preserve">Полотенце вафельное  </t>
  </si>
  <si>
    <t>пл. 145 г/м2</t>
  </si>
  <si>
    <t>Мыло хозяйственное</t>
  </si>
  <si>
    <t xml:space="preserve"> 72% вес 200г.(Растительные жиры) ГОСТ 30266-95</t>
  </si>
  <si>
    <t>(45Х80) ГОСТ</t>
  </si>
  <si>
    <t xml:space="preserve">Полотено вафельное  </t>
  </si>
  <si>
    <t xml:space="preserve">Ветошь х/б трикотаж </t>
  </si>
  <si>
    <t>(упаковка 10кг)</t>
  </si>
  <si>
    <t>Кож166</t>
  </si>
  <si>
    <t>Кож164</t>
  </si>
  <si>
    <t>Кож159</t>
  </si>
  <si>
    <t>Очки защитные открытые О15 HAMMER ACTIV незапотевающие РОСОМЗ арт.11530</t>
  </si>
  <si>
    <t>Очки газосварщика 3Н-56</t>
  </si>
  <si>
    <t>Корпус пищевая жесть с ПВХ контом</t>
  </si>
  <si>
    <t>Незапотевающие с непрямой вентиляцией. Защитное стекло из незапотевающего ацетата целлюлозы. Корпус Evoprene. ГОСТ 12.4.013-97</t>
  </si>
  <si>
    <t>Очки ПАНОРАМА® ЗН11 (с непрямой вентиляцией) (2-2 PL) РОСОМЗ® арт.21112</t>
  </si>
  <si>
    <t>Защитное стекло-светофильтр Plexiglas CE, с защитой от истирания и царапин. Корпус без металлических деталей из материала Evoprene, защищает стекло от запотевания. Защита глаз от воздействия твердых частиц.</t>
  </si>
  <si>
    <t>Рес138</t>
  </si>
  <si>
    <t>Полумаска 3М (6100)</t>
  </si>
  <si>
    <t>Рес139</t>
  </si>
  <si>
    <t>Полумаска 3М (6300)</t>
  </si>
  <si>
    <t>Рес140</t>
  </si>
  <si>
    <t>Полумаска 3М (7501)</t>
  </si>
  <si>
    <t>Рес141</t>
  </si>
  <si>
    <t>Полумаска 3М (7503)</t>
  </si>
  <si>
    <t>Рес155</t>
  </si>
  <si>
    <t>Рес153</t>
  </si>
  <si>
    <t>Предфильтр противоаэрозольный 3М 5911 (штука)</t>
  </si>
  <si>
    <t>Рес142</t>
  </si>
  <si>
    <t>Фильтр 3М 6035 (штука)</t>
  </si>
  <si>
    <t>Рес143</t>
  </si>
  <si>
    <t>Фильтр 3М 6051 (штука)</t>
  </si>
  <si>
    <t>Рес144</t>
  </si>
  <si>
    <t>Фильтр 3М 6075 (штука)</t>
  </si>
  <si>
    <t>Рес145</t>
  </si>
  <si>
    <t>Фильтр 3М 6054 (штука)</t>
  </si>
  <si>
    <t>Рес146</t>
  </si>
  <si>
    <t>Фильтр 3М 6057 (штука)</t>
  </si>
  <si>
    <t>Рес147</t>
  </si>
  <si>
    <t>Фильтр 3М 6059 (штука)</t>
  </si>
  <si>
    <t>Рес148</t>
  </si>
  <si>
    <t>Фильтр 3М 6055 (штука)</t>
  </si>
  <si>
    <t>Рес149</t>
  </si>
  <si>
    <t>Фильтр 3М 6099 (штука)</t>
  </si>
  <si>
    <t>Рес150</t>
  </si>
  <si>
    <t>Фильтр 3М 6096 (штука)</t>
  </si>
  <si>
    <t>Рес151</t>
  </si>
  <si>
    <t>Фильтр 3М 5935 (штука)</t>
  </si>
  <si>
    <t>Полумаска 3М (6200)</t>
  </si>
  <si>
    <t>Полумаска 3М (7502)</t>
  </si>
  <si>
    <t>Рес156</t>
  </si>
  <si>
    <t>Кос132</t>
  </si>
  <si>
    <t>Костюм мужской               "Стандарт плюс СОП"</t>
  </si>
  <si>
    <t xml:space="preserve">Костюм мужской "Бригадир 2" </t>
  </si>
  <si>
    <t>Куртка\полукомбинезон. Ткань: смесовая (80% ПЭ, 20% ХЛ)   220 г/м2, МВО</t>
  </si>
  <si>
    <t>Кож 165</t>
  </si>
  <si>
    <t xml:space="preserve">Сапоги  юфть/кирза «Викинг» ПУ/ТПУ  подошва </t>
  </si>
  <si>
    <t>Сапоги  юфть/кирза «Викинг» ПУ/ТПУ  подошва с МП</t>
  </si>
  <si>
    <t>Ботинки утепленные кожаные «Викинг-17М» ПУ/ТПУ подошва с МП</t>
  </si>
  <si>
    <t>Ботинки утепленные кожаные «Викинг-14Р» нитрильная резина  подошва с МП</t>
  </si>
  <si>
    <t>Цвет:  чёрный. Материалы:верх: юфть/кирза, подошва: ПУ. ГОСТ 12.4.137-84</t>
  </si>
  <si>
    <t>Цвет:  чёрный. Материалы:верх: кожа, подкладка: искуственный мех, подошва:нитрильная резина. МП 200Дж, ГОСТ 12.4.137-84</t>
  </si>
  <si>
    <t>5.1.6</t>
  </si>
  <si>
    <t>Перчатки "МАРА" (Франция)</t>
  </si>
  <si>
    <t>Перчатки "ELEMENTA" (Швеция)</t>
  </si>
  <si>
    <t>5.1.6.1</t>
  </si>
  <si>
    <t>5.1.6.2</t>
  </si>
  <si>
    <t>5.1.6.3</t>
  </si>
  <si>
    <t>5.1.6.4</t>
  </si>
  <si>
    <t>5.1.6.5</t>
  </si>
  <si>
    <t>5.1.6.6</t>
  </si>
  <si>
    <t>Защита от жидких сред</t>
  </si>
  <si>
    <t>Защита химических повреждений</t>
  </si>
  <si>
    <t>Защита от механических повреждений</t>
  </si>
  <si>
    <t>Защита от порезов и проколов</t>
  </si>
  <si>
    <t>Термическая защита</t>
  </si>
  <si>
    <t>Одноразовые перчатки</t>
  </si>
  <si>
    <t>Mapa101</t>
  </si>
  <si>
    <t>Неопрен, натуральный латекс</t>
  </si>
  <si>
    <t>Mapa102</t>
  </si>
  <si>
    <t>Смесь нитрила и натурального латекса</t>
  </si>
  <si>
    <t>Mapa103</t>
  </si>
  <si>
    <t>Натуральный латекс</t>
  </si>
  <si>
    <t>Mapa104</t>
  </si>
  <si>
    <t>Mapa116</t>
  </si>
  <si>
    <t>Перчатки Optinit 472</t>
  </si>
  <si>
    <t>Нитрил</t>
  </si>
  <si>
    <t>Mapa106</t>
  </si>
  <si>
    <t>Mapa107</t>
  </si>
  <si>
    <t>Неопрен и натуральный латекс</t>
  </si>
  <si>
    <t>Mapa108</t>
  </si>
  <si>
    <t>Mapa110</t>
  </si>
  <si>
    <t>Mapa111</t>
  </si>
  <si>
    <t>Перчатки ULTRANITRIL 492</t>
  </si>
  <si>
    <t>Mapa112</t>
  </si>
  <si>
    <t>Перчатки ULTRANITRIL 485</t>
  </si>
  <si>
    <t>Mapa113</t>
  </si>
  <si>
    <t>Mapa114</t>
  </si>
  <si>
    <t>Mapa115</t>
  </si>
  <si>
    <t>Mapa201</t>
  </si>
  <si>
    <t>Перчатки ULTRANE 551</t>
  </si>
  <si>
    <t>Полиуретановая пена</t>
  </si>
  <si>
    <t>Mapa202</t>
  </si>
  <si>
    <t>Перчатки ULTRANE 548</t>
  </si>
  <si>
    <t>Перчатки ULTRANE 550</t>
  </si>
  <si>
    <t>Mapa204</t>
  </si>
  <si>
    <t>Перчатки ULTRANE 553</t>
  </si>
  <si>
    <t>Mapa205</t>
  </si>
  <si>
    <t>Перчатки TITAN 392</t>
  </si>
  <si>
    <t>Mapa206</t>
  </si>
  <si>
    <t>Перчатки TITAN 388</t>
  </si>
  <si>
    <t>Mapa207</t>
  </si>
  <si>
    <t>Перчатки Dexilite 383</t>
  </si>
  <si>
    <t>Mapa208</t>
  </si>
  <si>
    <t>Mapa209</t>
  </si>
  <si>
    <t>Mapa210</t>
  </si>
  <si>
    <t>Перчатки Ultrane Grip &amp; Proof 500</t>
  </si>
  <si>
    <t>Нитриловое противоскользящее покрытие</t>
  </si>
  <si>
    <t>Mapa211</t>
  </si>
  <si>
    <t>Полимер на водной основе</t>
  </si>
  <si>
    <t>Перчатки Ultrane Grip &amp; Proof 525</t>
  </si>
  <si>
    <t>Перчатки Ultrane Grip &amp; Proof 526</t>
  </si>
  <si>
    <t>Полиуретан</t>
  </si>
  <si>
    <t>Mapa303</t>
  </si>
  <si>
    <t>Перчатки Krytech 586</t>
  </si>
  <si>
    <t>Перчатки Krytech 579</t>
  </si>
  <si>
    <t>Перчатки Krynit Grip and Proof 599</t>
  </si>
  <si>
    <t>Перчатки Krynit 582</t>
  </si>
  <si>
    <t>Перчатки Kroflex 840</t>
  </si>
  <si>
    <t>Mapa402</t>
  </si>
  <si>
    <t>Нитриловая пена</t>
  </si>
  <si>
    <t>Перчатки Solo White 997</t>
  </si>
  <si>
    <t>Перчатки Solo Blue 997</t>
  </si>
  <si>
    <t>Перчатки Solo 992</t>
  </si>
  <si>
    <t>Mapa404</t>
  </si>
  <si>
    <t>Mapa212</t>
  </si>
  <si>
    <t>Mapa213</t>
  </si>
  <si>
    <t>Mapa214</t>
  </si>
  <si>
    <t>Mapa215</t>
  </si>
  <si>
    <t>Mapa304</t>
  </si>
  <si>
    <t>Mapa305</t>
  </si>
  <si>
    <t>Перчатки Krytech 511</t>
  </si>
  <si>
    <t>Перчатки ТЕMP DEX 710</t>
  </si>
  <si>
    <t>Mapa403</t>
  </si>
  <si>
    <t>Перчатки Temp-Sea 770</t>
  </si>
  <si>
    <t>Перчатки Temp-Ice 700</t>
  </si>
  <si>
    <t>Mapa405</t>
  </si>
  <si>
    <t>Перчатки ТЕMP DEX 720</t>
  </si>
  <si>
    <t>Mapa501</t>
  </si>
  <si>
    <t xml:space="preserve"> (упак 100 шт)</t>
  </si>
  <si>
    <t>Mapa503</t>
  </si>
  <si>
    <t>Очки защитные закрытые с прямой вентиляцией ЗП2 PANORAMA super (PC) РОСОМЗ арт.30130</t>
  </si>
  <si>
    <t xml:space="preserve">Очки защитные закрытые с прямой вентиляцией 3П2 СУПЕР ПАНОРАМА РОСОМЗ арт.30207 </t>
  </si>
  <si>
    <t>Костюм утепленный "Полевой Оксфорд" КМФ нато</t>
  </si>
  <si>
    <t>Куртка\брюки. Верх: смесовая (80% ПЭ, 20% ХЛ), 220 г/м2, МВО, Подкладка: 100% ПЭ, Утеплитель: синтепон 360 г/м2 куртка, 240 г/м2 брюки. Цвет: нато</t>
  </si>
  <si>
    <t>Костюм утепленный "Универсал Алова" КМФ осенний лес</t>
  </si>
  <si>
    <t>Куртка\полукомбинезон. Верх: Алова, 100% ПЭ, Утеплитель: "Файбертек",  200 г/м2, съемный Утеплитель:из "Файбертека" 150 г/м2. Цвет: осенний лес</t>
  </si>
  <si>
    <t>Костюм утепленный "Турист" КМФ легион</t>
  </si>
  <si>
    <t>Куртка\полукомбинезон. Верх: "Темп 210 Рип-стоп" смесовая (80% ПЭ, 20% ХЛ) 210 г/м2, ВО, Утеплитель: Синтепон  в куртке 360 г/м2, в полукомбинезоне 240 г/м2, Подкладка: 100% ПЭ. Цвет: легион</t>
  </si>
  <si>
    <t>Брюки мужские "Захват" КМФ</t>
  </si>
  <si>
    <t>Ткань: смесовая (20% ХЛ, 80% ПЭ, 220 г/м2), МВО пропитка. Цвет: ягель, нато</t>
  </si>
  <si>
    <t>Куртка/брюки. Ткань: смесовая (20% ХЛ, 80% ПЭ, 220 г/м2), МВО пропитка. Цвет: ягель, нато, темный лес</t>
  </si>
  <si>
    <t>Куртка/брюки. Ткань: ТиСи (35% ХЛ, 65% ПЭ, 125 г/м2). Цвет: ягель, зеленая цифра, облака</t>
  </si>
  <si>
    <t>Куртка/брюки. Ткань: смесовая (20% ХЛ, 80% ПЭ, пл. 220 г/м2), МВО пропитка. Цвет: зеленая сетка, серая береза, легион</t>
  </si>
  <si>
    <t>Костюм мужской
"Пантеон 2" зеленый/желтый</t>
  </si>
  <si>
    <t>Крем116</t>
  </si>
  <si>
    <t>Крем117</t>
  </si>
  <si>
    <t>Крем118</t>
  </si>
  <si>
    <t>Крем119</t>
  </si>
  <si>
    <t>Крем120</t>
  </si>
  <si>
    <t>Крем121</t>
  </si>
  <si>
    <t>Крем122</t>
  </si>
  <si>
    <t>Крем123</t>
  </si>
  <si>
    <t>Крем124</t>
  </si>
  <si>
    <t>Крем125</t>
  </si>
  <si>
    <t>Крем126</t>
  </si>
  <si>
    <t>Крем127</t>
  </si>
  <si>
    <t>Крем128</t>
  </si>
  <si>
    <t>Крем129</t>
  </si>
  <si>
    <t>Крем130</t>
  </si>
  <si>
    <t>Крем131</t>
  </si>
  <si>
    <t>Жидкое мыло "Элен" серия "УХОД", 520 мл. (с дозатором)</t>
  </si>
  <si>
    <t>Жидкое мыло "Элен" серия "АКТИВ", 520 мл. (с дозатором)</t>
  </si>
  <si>
    <t>Паста для мытья сильнозагрязненных рук «Элен» туба 100 мл.</t>
  </si>
  <si>
    <t>Паста для мытья сильнозагрязненных рук «Элен» туба 200 мл.</t>
  </si>
  <si>
    <t>Регенерирующий-восстанавливающий крем для рук «Элен» туба 100мл.</t>
  </si>
  <si>
    <t>Защитный крем для рук гидрофильного действия (от масел) «Элен» туба 100 мл.</t>
  </si>
  <si>
    <t>Защитный крем для рук гидрофобного действия (от воды) «Элен» туба 100 мл.</t>
  </si>
  <si>
    <t>Крем для рук защитный силиконовый «Элен» туба 100 мл.</t>
  </si>
  <si>
    <t>Крем защитный универсальный «Элен» туба 100 мл.</t>
  </si>
  <si>
    <t>Крем защитный от обморожения и обветривания  «Элен» туба 100 мл.</t>
  </si>
  <si>
    <t>Дезодорирующий крем для ног  «Элен» туба 100мл.</t>
  </si>
  <si>
    <t xml:space="preserve"> Гель антибактерицидный «Элен» туба 100 мл.</t>
  </si>
  <si>
    <t>Крем репеллент «Элен»  туба 100 мл.</t>
  </si>
  <si>
    <t>Крем для защиты от УФ лучей  «Элен»  туба 100 мл.</t>
  </si>
  <si>
    <t>Жидкое мыло ЭЛЕН 5000 мл.</t>
  </si>
  <si>
    <t>Дезодорирующий спрей для ног "Элен"</t>
  </si>
  <si>
    <t>Спрей репеллент "Элен"</t>
  </si>
  <si>
    <t>Деликатно очищает кожу от загрязнений и отмерших клеток эпидермиса. Содержит в своем составе глицерин.</t>
  </si>
  <si>
    <t xml:space="preserve">Ароматный фруктовый запах. Поддерживает естественный водный баланс кожи. </t>
  </si>
  <si>
    <t>Паста для удаления производственных и бытовых загрязнений (жир, битум, нефтепродукты,строительные смеси, краски на водной основе и др).</t>
  </si>
  <si>
    <t>Паста для удаления с кожи рук производственных и бытовых загрязнений (жир, битум, нефтепродукты,строительные смеси, краски на водной основе и др).</t>
  </si>
  <si>
    <t>Питает и восстанавливает кожу, защищает ее от неблагоприятного воздействия негативных факторов: химических веществ раздражающего действия, пониженных температур и др.</t>
  </si>
  <si>
    <t>Защищает и облегчает очистку кожи рук от органических загрязнителей, тех. масел, красок, клея, смазок, сажи, нефтепродуктов, извести, цемента и удобрений и др.</t>
  </si>
  <si>
    <t>Защита кожи рук при работе с водой, моющими, дезинфицирующими и чистящими средствами, водными растворами химических веществ,  смазочно-охлаждающими жидкостями,   известью и др.</t>
  </si>
  <si>
    <t>Защита кожи рук от воды, ветра, холода, бытовых и промышленных растворов,  нефтепродуктов, технических масел, пыли, строительных смесей, красок, лаков, смазочных материалов и др.</t>
  </si>
  <si>
    <t>Защита и облегчение очистки кожи рук от водорастворимых  и водонерастворимых веществ.</t>
  </si>
  <si>
    <t>Защита открытых участков тела от обморожения и обветривания при длительном нахождении на открытом воздухе в условиях низких температур, сопровождающихся ветром, снегом и повышенной влажностью.</t>
  </si>
  <si>
    <t>Предотвращает образование болезнетворных бактерий, смягчает, питает, регенерирует, дезодорирует кожу.</t>
  </si>
  <si>
    <t>Предназначен для быстрой дезинфекции кожи без использования воды. Активен в отношении грамотрицательных и грамположительных бактерий (включая микробактерию туберкулеза), вирусов (включая гепатит) и грибов.</t>
  </si>
  <si>
    <t>Репеллент широкого спектра действия. Защищает от укусов кровососущих насекомых (комаров, мокрецов, москитов, мошки, слепней, блох, клещей). Высшая категория репеллентных средств. Действует более 4 (четырех) часов.</t>
  </si>
  <si>
    <t xml:space="preserve">Защита открытых участков тела от УФ лучей диапазона А,В,С (SPF 30). Обеспечивает защиту при проведении сварочных работ. Содержит питательные вещества для восстановления кожи. </t>
  </si>
  <si>
    <t>Деликатно очищает кожу от загрязнений и отмерших клеток эпидермиса. Содержит  глицерин, который увлажняет и защищает кожу от сухости и раздражений.</t>
  </si>
  <si>
    <t>Крем132</t>
  </si>
  <si>
    <t>Мед115</t>
  </si>
  <si>
    <t>Ткань: "Тиси", смесовая (65% ПЭ, 35% ХЛ) 125 г/м3</t>
  </si>
  <si>
    <t>Инв103</t>
  </si>
  <si>
    <t>вес: 100 гр</t>
  </si>
  <si>
    <t>Мыло туалетное в пленке</t>
  </si>
  <si>
    <t>Панама Раптор цифра 301-01</t>
  </si>
  <si>
    <t>Ох101</t>
  </si>
  <si>
    <t>Панама "Раптор"</t>
  </si>
  <si>
    <t>Ткань: смесовая Рип-стоп (35% ХЛ, 65% ПЭ, 210 г/м2), ВО пропитка. Цвет: КМФ</t>
  </si>
  <si>
    <t>Костюм утепленный "Мастерок 2 Ультра"</t>
  </si>
  <si>
    <t>Куртка\полукомбинезон. Верх: смесовая ткань, (80% ПЭ, 20% ХЛ), 210 г/м2, МВО, Подкладка: 100% ПЭ. Утеплитель: синтепон, в куртке 480 г/м2, рукава и полукомбинезон 360 г/м2</t>
  </si>
  <si>
    <t>Пвх153</t>
  </si>
  <si>
    <t>Стелька утепленная "Арктика"</t>
  </si>
  <si>
    <t>состоит из слоя ЭВА и войлока полиэфирного. Упаковка 10 шт.</t>
  </si>
  <si>
    <t>Кож240</t>
  </si>
  <si>
    <t>Сапоги рабочие утепленные кожаные "Викинг 18РНМ/1"</t>
  </si>
  <si>
    <t>Верх - натуральная лицевая кожа. Утеплитель - шерстин. Подошва: ПУ \ резина (МБС) Подносок Композитный (200Дж). Стелька - шерстин.</t>
  </si>
  <si>
    <t>Кож241</t>
  </si>
  <si>
    <t>Сапоги рабочие утепленные кожаные "Викинг 18РНМ"</t>
  </si>
  <si>
    <t>Верх - натуральная лицевая кожа. Утеплитель -  натуральный мех. Подошва: ПУ \ резина (МБС) Подносок Композитный (200Дж). Стелька -  натуральный мех.</t>
  </si>
  <si>
    <t>Кож167</t>
  </si>
  <si>
    <t>Цвет: чёрный Материалы: верх: натуральная кожа, подкладка: Mesh, подошва: нитрильная резина композитный подносок 200Дж,  ГОСТ 12.4.137-84</t>
  </si>
  <si>
    <t>Ботинки кожаные "Викинг 12Р" нитрильная резина с КП</t>
  </si>
  <si>
    <t>Кож242</t>
  </si>
  <si>
    <t>Верх: натуральная кожа. Подкладка/утеплитель: натуральный мех Подошва: ПУ \ износоустойчивая резина (МБС) Подносок: металлический (максимальная ударная нагрузка 200Дж). Стелька: картон + натуральный мех</t>
  </si>
  <si>
    <t>Куртка\брюки. Ткань: смесовая (80% ПЭ, 20% ХЛ) 220 г/м2, МВО. Цвет: зеленый</t>
  </si>
  <si>
    <t xml:space="preserve">Костюм мужской
"Стандарт плюс СОП" </t>
  </si>
  <si>
    <t>Рес430</t>
  </si>
  <si>
    <t>рес122</t>
  </si>
  <si>
    <t xml:space="preserve">Цвет: темно-синий/оранжевый. Верх: Dewspo (100% полиэстер) подкладка: 100% полиэстер утеплитель: синтепон пл.360 г/м² </t>
  </si>
  <si>
    <t>Куртка утепленная
"Аляска"</t>
  </si>
  <si>
    <t>Кос215ж</t>
  </si>
  <si>
    <t>Костюм мужской утепленный
"Стандарт" СОП</t>
  </si>
  <si>
    <t>Костюм женский утепленный
"Стандарт" СОП</t>
  </si>
  <si>
    <t xml:space="preserve">Цвет: васильковый/серый. Верх: Dewspo (100% полиэстер) подкладка: 100% полиэстер утеплитель: синтепон пл.360 г/м² </t>
  </si>
  <si>
    <t>Ох006</t>
  </si>
  <si>
    <t xml:space="preserve">Костюм утепленный "Фаворит" </t>
  </si>
  <si>
    <t>Кос479</t>
  </si>
  <si>
    <t>Цена оптовика</t>
  </si>
  <si>
    <t xml:space="preserve">Мин. Цена оптовика </t>
  </si>
  <si>
    <t>Розничная цена (менее 20 т.р)</t>
  </si>
  <si>
    <t>Скидки не суммируются!</t>
  </si>
  <si>
    <t>от 50 000</t>
  </si>
  <si>
    <t>от 100 000</t>
  </si>
  <si>
    <t>Обувь для активного отдыха</t>
  </si>
  <si>
    <t>Кож168</t>
  </si>
  <si>
    <t>Ботинки мужские арт. 162</t>
  </si>
  <si>
    <t>Кож169</t>
  </si>
  <si>
    <t>Ботинки мужские арт. 163</t>
  </si>
  <si>
    <t>Комб124</t>
  </si>
  <si>
    <t>Ботинки мужские арт. 75</t>
  </si>
  <si>
    <t>Верх: нубук с ВО пропиткой, подкладка: флис, подошва: износоустойчивая резина, галоша прикреплена к берцам ниточным швом, проклеенным изнутри</t>
  </si>
  <si>
    <t>Комб125</t>
  </si>
  <si>
    <t>Ботинки мужские арт. 76</t>
  </si>
  <si>
    <t>Комб126</t>
  </si>
  <si>
    <t>Ботинки мужские арт. 77</t>
  </si>
  <si>
    <t>Комб127</t>
  </si>
  <si>
    <t>Ботинки мужские арт. 78</t>
  </si>
  <si>
    <t>Кож170</t>
  </si>
  <si>
    <t>Ботинки мужские арт. 168</t>
  </si>
  <si>
    <t>Верх: текстиль, подкладка: мембрана, подошва: ПУ/резина
 Высота: 18 см</t>
  </si>
  <si>
    <t>Кож171</t>
  </si>
  <si>
    <t>Ботинки мужские арт. 169</t>
  </si>
  <si>
    <t>Кож172</t>
  </si>
  <si>
    <t>Ботинки мужские арт. 161</t>
  </si>
  <si>
    <t>Высота 24 см. Верх: натуральная кожа (велюр) с гидрофобной пропиткой и Cordura (камуфляж), подкладка текстиль, подошва: EVA / износоустойчивая резина</t>
  </si>
  <si>
    <t>Материал верха – натуральный велюр (т. 2,0 мм) с водоотталкивающей пропиткой + Cordura®, подкладка синтетический материал на мембране Advanta®, подошва термостойкая резина + ЭВА</t>
  </si>
  <si>
    <t>Высота берец 24см, верх: натуральная хромовая кожа + Cordura, подошва ТПУ, утеплитель Thinsulate 3M 200 грамм</t>
  </si>
  <si>
    <t>Куртка\брюки. Ткань: Саржа (100%ХЛ,), 250 г/м2 Отделка ВО.</t>
  </si>
  <si>
    <t>Куртка\полукомбинезон. Ткань: Саржа (100%ХЛ,), 250 г/м2 Отделка ВО.</t>
  </si>
  <si>
    <t>Санкт-Петербург +7 (812) 409 90 01</t>
  </si>
  <si>
    <t>Екатеринбург +7 (343) 302 15 84</t>
  </si>
  <si>
    <t>Новосибирск +7(383) 3 777 549</t>
  </si>
  <si>
    <t>Казань +7 (843) 207 03 63</t>
  </si>
  <si>
    <t>Костюм сварщика
"Премиум" 2 класса защиты</t>
  </si>
  <si>
    <t>Костюм огнестойкий
"Титан Комфорт" 1 класса защиты</t>
  </si>
  <si>
    <t>Костюм сварщика утепленный "Премиум" 2 класса защиты</t>
  </si>
  <si>
    <t>Теп123</t>
  </si>
  <si>
    <t>Костюм сварщика "Прометей" 3 класса защиты</t>
  </si>
  <si>
    <t>Костюм сварщика утепленный "Прометей" 3 класса защиты</t>
  </si>
  <si>
    <t>Куртка\брюки. Ткань: огнезащитная МАДЕЙРА, 100%ХЛ, 320 г/м2, твилл 3/1, огнестойкая обработка, огнезащитная СВО лента XM-FireLine</t>
  </si>
  <si>
    <t>Куртка\брюки. Ткань: огнезащитная ГЕФЕСТ, 100%ХЛ, 420 г/м2,  сатин 4/1, огнестойкая обработка, огнезащитная СВО лента XM-FireLine</t>
  </si>
  <si>
    <t>Куртка\брюки. Ткань: огнезащитная ГЕФЕСТ, 100%ХЛ, 500 г/м2,  сатин 4/1, огнестойкая обработка, огнезащитная СВО лента XM-FireLine</t>
  </si>
  <si>
    <t>Куртка\брюки. Ткань огнезащитная ГЕФЕСТ, 100%ХЛ, 420 г/м2, сатин 4/1, огнестойкая обработка, огнезащитная СВО лента XM-FireLine. Утеплитель: Шелтор FR огнезащитный 150 г/м2, 3 слоя</t>
  </si>
  <si>
    <t>Куртка\брюки. Ткань огнезащитная ГЕФЕСТ, 100%ХЛ, 500 г/м2, сатин 4/1, огнестойкая обработка, огнезащитная СВО лента XM-FireLine. Утеплитель: Шелтор FR огнезащитный 150 г/м2, 3 слоя</t>
  </si>
  <si>
    <t>Фартук КЩС тип А</t>
  </si>
  <si>
    <t>Фартук КЩС "Сhemical" К80Щ50 "WATERPROF" тип В</t>
  </si>
  <si>
    <t>При покупке менее 25 000 р. применяется наценка 35%</t>
  </si>
  <si>
    <t>Пр123</t>
  </si>
  <si>
    <t>Пр124</t>
  </si>
  <si>
    <t>Пр122</t>
  </si>
  <si>
    <t>Костюм летний "Ясон" КМФ</t>
  </si>
  <si>
    <t>Огр111</t>
  </si>
  <si>
    <t>Лента оградительная "Эконом" 250 п.м. 50 мм</t>
  </si>
  <si>
    <t>Кр120</t>
  </si>
  <si>
    <t>Краги спилковые пятипалые серые "СТАНДАРТ КЕВЛАР"</t>
  </si>
  <si>
    <t>размер 11</t>
  </si>
  <si>
    <t>Перчатки шерстяные со спилковыми накладками (Тинсулейт)</t>
  </si>
  <si>
    <t>Пер155</t>
  </si>
  <si>
    <t>Перчатки противопорезные с ПУ покрытием арт. 220</t>
  </si>
  <si>
    <t>Пер154</t>
  </si>
  <si>
    <t>Перчатки противопорезные с ПУ покрытием арт. 210</t>
  </si>
  <si>
    <t>Пер156</t>
  </si>
  <si>
    <t>Перчатки утепленные (акрил) с нитриловым покрытием арт. 270</t>
  </si>
  <si>
    <t>Пер159</t>
  </si>
  <si>
    <t>Перчатки комбинированные с кожей «Русские Львы»</t>
  </si>
  <si>
    <t>Пер157</t>
  </si>
  <si>
    <t xml:space="preserve">Перчатки нитриловые, двойной облив, манжет крага </t>
  </si>
  <si>
    <t>Пер158</t>
  </si>
  <si>
    <t>Перчатки нитриловые, двойной облив, манжет резинка</t>
  </si>
  <si>
    <t>Каскетка защитная</t>
  </si>
  <si>
    <t>Рес104</t>
  </si>
  <si>
    <t>Респиратор 3М (9922Р)</t>
  </si>
  <si>
    <t>Фильтр 3М НЕРА 2135</t>
  </si>
  <si>
    <t>Рес154</t>
  </si>
  <si>
    <t>Предфильтр 3М 5925</t>
  </si>
  <si>
    <t>Предфильтр 3М 2135</t>
  </si>
  <si>
    <t>Рес429</t>
  </si>
  <si>
    <t>Респиратор Кама 200</t>
  </si>
  <si>
    <t>Респиратор Л-200</t>
  </si>
  <si>
    <t>Выс126</t>
  </si>
  <si>
    <t>Выс127</t>
  </si>
  <si>
    <t>Выс119</t>
  </si>
  <si>
    <t>Выс124</t>
  </si>
  <si>
    <t>Выс125</t>
  </si>
  <si>
    <t>Рус001</t>
  </si>
  <si>
    <t>Очки защитные открытые АВИАТОР арт.112212О</t>
  </si>
  <si>
    <t>Рус002</t>
  </si>
  <si>
    <t>Очки защитные открытые АВИАТОР грей арт.112525Г</t>
  </si>
  <si>
    <t>Рус003</t>
  </si>
  <si>
    <t>Очки защитные открытые АВИАТОР контраст арт.112212К</t>
  </si>
  <si>
    <t>Рус004</t>
  </si>
  <si>
    <t>Очки защитные открытые АЛЬФА арт.111212О</t>
  </si>
  <si>
    <t>Рус005</t>
  </si>
  <si>
    <t>Очки защитные открытые АЛЬФА дарк арт.111534Д</t>
  </si>
  <si>
    <t>Рус006</t>
  </si>
  <si>
    <t>Очки защитные открытые АЛЬФА контраст арт.111212К</t>
  </si>
  <si>
    <t>Рус007</t>
  </si>
  <si>
    <t>Очки защитные открытые ДЕКСТЕР арт.115212О</t>
  </si>
  <si>
    <t>Рус008</t>
  </si>
  <si>
    <t>Очки защитные открытые ДЕКСТЕР грей 115525Г</t>
  </si>
  <si>
    <t>Рус009</t>
  </si>
  <si>
    <t>Очки защитные открытые ДЕКСТЕР контраст арт.115212К</t>
  </si>
  <si>
    <t>Рус010</t>
  </si>
  <si>
    <t>Очки защитные открытые ИНФИНИТИ арт.114212О</t>
  </si>
  <si>
    <t>Рус011</t>
  </si>
  <si>
    <t>Очки защитные открытые ИНФИНИТИ контраст арт114212К</t>
  </si>
  <si>
    <t>Рус012</t>
  </si>
  <si>
    <t>Очки защитные открытые СПЕКТР арт.113212О</t>
  </si>
  <si>
    <t>Рус013</t>
  </si>
  <si>
    <t>Очки защитные открытые СПЕКТР дарк арт.113531Д</t>
  </si>
  <si>
    <t>Рус014</t>
  </si>
  <si>
    <t>Очки защитные открытые СПЕКТР контраст арт.113212К</t>
  </si>
  <si>
    <t>Рус015</t>
  </si>
  <si>
    <t>Очки защитные открытые ФОРБС арт.116212О</t>
  </si>
  <si>
    <t>Рус016</t>
  </si>
  <si>
    <t>Очки защитные открытые ФОРБС контраст арт.116212К</t>
  </si>
  <si>
    <t>Рус017</t>
  </si>
  <si>
    <t>Очки защитные закрытые СФЕРА арт.137212О</t>
  </si>
  <si>
    <t>5.3.3</t>
  </si>
  <si>
    <t>Очки защитные РУСОКО</t>
  </si>
  <si>
    <t xml:space="preserve">Сапоги юфть/кирза ПУ  подошва </t>
  </si>
  <si>
    <t>Кос125c</t>
  </si>
  <si>
    <t>Кос125з</t>
  </si>
  <si>
    <t>Кос125зс</t>
  </si>
  <si>
    <t>Кос119з</t>
  </si>
  <si>
    <t>Кос129с</t>
  </si>
  <si>
    <t>Кос131с</t>
  </si>
  <si>
    <t>Кос130с</t>
  </si>
  <si>
    <t>Кос125сс</t>
  </si>
  <si>
    <t>Хал104в</t>
  </si>
  <si>
    <t>Хал104с</t>
  </si>
  <si>
    <t>Хал102ч</t>
  </si>
  <si>
    <t>Кур204с</t>
  </si>
  <si>
    <t>Кур204в</t>
  </si>
  <si>
    <t>Кур210</t>
  </si>
  <si>
    <t>Кос213с</t>
  </si>
  <si>
    <t>Кос213з</t>
  </si>
  <si>
    <t>Кос474</t>
  </si>
  <si>
    <t>Гол203</t>
  </si>
  <si>
    <t>Вл202Л</t>
  </si>
  <si>
    <t>Вл302Л</t>
  </si>
  <si>
    <t>Вл302О</t>
  </si>
  <si>
    <t>ПР120</t>
  </si>
  <si>
    <t>Мед116</t>
  </si>
  <si>
    <t>Ох007п</t>
  </si>
  <si>
    <t>Ох008р</t>
  </si>
  <si>
    <t>Ох009</t>
  </si>
  <si>
    <t>Ох004</t>
  </si>
  <si>
    <t>Ох001л</t>
  </si>
  <si>
    <t>Ох003о</t>
  </si>
  <si>
    <t>Ох002н</t>
  </si>
  <si>
    <r>
      <t>Сапоги  юфть/кирза</t>
    </r>
    <r>
      <rPr>
        <sz val="10"/>
        <color rgb="FFFF000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 xml:space="preserve"> ПУ подошва с МП</t>
    </r>
  </si>
  <si>
    <t>Перчатки WITAL 117</t>
  </si>
  <si>
    <t>Рес133</t>
  </si>
  <si>
    <t>Рес115</t>
  </si>
  <si>
    <t>Вет101</t>
  </si>
  <si>
    <t>Мед106</t>
  </si>
  <si>
    <t>Костюм медицинский "Хирург" бязевый</t>
  </si>
  <si>
    <t>Фартук-сарафан "Солнышко" (с пилоткой)</t>
  </si>
  <si>
    <t>Ох005</t>
  </si>
  <si>
    <t>Ох005т</t>
  </si>
  <si>
    <t xml:space="preserve">Ботинки утепленные кожаные «Олимп-13M» ПУ подошва </t>
  </si>
  <si>
    <t>Цвет: чёрный. Материалы:верх: кожа, подкладка: искуственный мех, подошва: ПУ(МБС, антистатичная, износоустойчивая). ГОСТ 12.4.137-84</t>
  </si>
  <si>
    <t>Ботинки утепленные "ВИКИНГ НИТРО" ПУ/нитрил с КП 200Дж иск мех</t>
  </si>
  <si>
    <t>Ботинки утепленные кожаные с высоким берцем "ОМОН-Люкс" иск мех</t>
  </si>
  <si>
    <t>Ботинки утепленные кожаные с высоким берцем "ОМОН-Люкс" нат мех</t>
  </si>
  <si>
    <t>Ботинки утепленные "ВИКИНГ НИТРО-22РНМ" ПУ/резина с КП 200Дж  натур.мех</t>
  </si>
  <si>
    <t>Ботинки  утепленные кожаные «Викинг 29» ПУ/Нитрил подошва с МП</t>
  </si>
  <si>
    <t>Брезент ОП, 550 г/м2</t>
  </si>
  <si>
    <t>Рукавицы брезентовые ОП 480 г/м</t>
  </si>
  <si>
    <t>Рукавицы брезентовые ОП с двойным наладонником 480 г/м</t>
  </si>
  <si>
    <t>Рукавицы брезентовые ОП с двойным наладонником  550 г/м</t>
  </si>
  <si>
    <t>Рукавицы утепленные (нат. мех) диагональ</t>
  </si>
  <si>
    <t>Очки Панорама ЗН11 РОСОМЗ арт. 21111</t>
  </si>
  <si>
    <t>Брюки мужские "Tactical" КМФ</t>
  </si>
  <si>
    <t xml:space="preserve">Ох111  </t>
  </si>
  <si>
    <t>Куртка мужская "Tactical" КМФ</t>
  </si>
  <si>
    <t>Ох110</t>
  </si>
  <si>
    <t>Ткань: смесовая Рип-стоп (35% ХЛ, 65% ПЭ, 210 г/м2), ВО пропитка. Цвет: КМФ питон ночь, скала, лес, мох, песок</t>
  </si>
  <si>
    <t>Ткань: Софтшелл - 100% полиэстер + мембрана 10000 WR + флис. Цвет: КМФ питон ночь, скала, лес, мох, песок</t>
  </si>
  <si>
    <t>Мед118</t>
  </si>
  <si>
    <t>Халат медицинский женский "Жасмин"</t>
  </si>
  <si>
    <t xml:space="preserve">Костюм мужской "Контакт" </t>
  </si>
  <si>
    <t xml:space="preserve">Костюм мужской
"Вираж-Антистат" </t>
  </si>
  <si>
    <t xml:space="preserve">Костюм мужской
"Вираж" </t>
  </si>
  <si>
    <t>Костюм мужской
"Вираж 2"</t>
  </si>
  <si>
    <t>Костюм Л-1</t>
  </si>
  <si>
    <t>Кож173</t>
  </si>
  <si>
    <t>Ботинки кожаные "Викинг-12/1 К" ПУ\ТПУ подошва с КП</t>
  </si>
  <si>
    <t>Цвет: чёрный. Материалы: верх: кожа, подкладка: Cambrelle®, подошва: ПУ/ТПУ 2-х цветная, 2-слойный полиуретан (МБС, антистатичная, износоустойчивая),Композитный подносок 200Дж, ГОСТ 12.4.137-84</t>
  </si>
  <si>
    <t>Ar209</t>
  </si>
  <si>
    <t>Нарукавник ПВХ КЩС</t>
  </si>
  <si>
    <t>Пвх157</t>
  </si>
  <si>
    <t>Бахилы охотничьи Егерь КМФ арт 2101, арт 2101\01</t>
  </si>
  <si>
    <t>Вейдерсы рыбацкие КМФ арт 455</t>
  </si>
  <si>
    <t>Пвх155, ПВХ156</t>
  </si>
  <si>
    <t>Комб128</t>
  </si>
  <si>
    <t>Комб129</t>
  </si>
  <si>
    <t>Комб130</t>
  </si>
  <si>
    <t>Комб131</t>
  </si>
  <si>
    <t>Кож247</t>
  </si>
  <si>
    <t>Унты Охотник черные</t>
  </si>
  <si>
    <t>Сапоги Bear черные арт 2105</t>
  </si>
  <si>
    <t>Сапоги Robust арт 1005У оливковый</t>
  </si>
  <si>
    <t>Сапоги Striker арт 2000НУ оливковый</t>
  </si>
  <si>
    <t>Сапоги Striker арт 2002НУ оливковый</t>
  </si>
  <si>
    <t>Ох105</t>
  </si>
  <si>
    <t>Бейсболка софтшелл КМФ</t>
  </si>
  <si>
    <t>Кепи рип-стоп КМФ</t>
  </si>
  <si>
    <t>Ох107</t>
  </si>
  <si>
    <t>Куртка женская утепленная
"Онега"</t>
  </si>
  <si>
    <t>Костюм утепленный
"Буря" СОП</t>
  </si>
  <si>
    <t>Mapa504</t>
  </si>
  <si>
    <t xml:space="preserve">Перчатки Solo Box 997 </t>
  </si>
  <si>
    <t>Перчатки WITAL 124</t>
  </si>
  <si>
    <t>Mapa105</t>
  </si>
  <si>
    <t>Огр110</t>
  </si>
  <si>
    <t>Лента оградительная "Эконом" 250 п.м.75 мм</t>
  </si>
  <si>
    <t>Мед119</t>
  </si>
  <si>
    <t>Халат медицинский женский "Стандарт" с рельефами</t>
  </si>
  <si>
    <t>Цвет: бирюза, голубой, морская волна Ткань: "Тиси", смесовая (65% ПЭ, 35% ХЛ) 125 г/м2</t>
  </si>
  <si>
    <t>Кож243</t>
  </si>
  <si>
    <t>Кож244</t>
  </si>
  <si>
    <t>Кож245</t>
  </si>
  <si>
    <t>Ботинки утепленные кожаные "Викинг-112" ПУ/Нитрил подошва с КП 200Дж</t>
  </si>
  <si>
    <t>Кож246</t>
  </si>
  <si>
    <t>Сапоги утепленные кожаные "Викинг-16/1М" ПУ/ТПУ подошва с МП</t>
  </si>
  <si>
    <t>Сапоги утепленные юфть/винилискожа "Олимп-150КМ" ПУ подошва с МП</t>
  </si>
  <si>
    <t>Сапоги утепленные юфть/кирза "Олимп-15ОМ" ПУ подошва</t>
  </si>
  <si>
    <t>Куртка\полукомбинезон. Ткань: Дюспа, 100% ПЭ, Утеплитель:"Холофайбер" 300 г/м2, ветрозащитная ткань, Подкладка: Тафета</t>
  </si>
  <si>
    <t>Куртка\полукомбинезон. Ткань: Оксфорд Н (100% нейлон), cats eye (100% ПЭ). Утеплитель:"Холофайбер" 300 г/м2, ветрозащитная ткань, Подкладка: Тафета</t>
  </si>
  <si>
    <t>Комб132</t>
  </si>
  <si>
    <t>Комб133</t>
  </si>
  <si>
    <t>Комб134</t>
  </si>
  <si>
    <t>Комб135</t>
  </si>
  <si>
    <t>Комб136</t>
  </si>
  <si>
    <t>Сапоги специальные ДСТ-200 Petrol -1</t>
  </si>
  <si>
    <t>Обувь комбинированная СТУ-010 Ямал</t>
  </si>
  <si>
    <t>Обувь комбинированная СТУ-033 С Сибирь</t>
  </si>
  <si>
    <t>Обувь комбинированная Тобол</t>
  </si>
  <si>
    <t>Обувь комбинированная ТХ-011 Надым</t>
  </si>
  <si>
    <t>Кос133</t>
  </si>
  <si>
    <t>Костюм мужской "Профессионал 1"</t>
  </si>
  <si>
    <t>Куртка\брюки Ткань: смесовая Темп 210 (65% ПЭ, 35% ХЛ) 210 г/м2, ВО</t>
  </si>
  <si>
    <t>Трик206</t>
  </si>
  <si>
    <t>Свитер рыбака</t>
  </si>
  <si>
    <t>Пер162</t>
  </si>
  <si>
    <t>Пер163</t>
  </si>
  <si>
    <t>Перчатки-варежки шерстяные со спилковыми накладками (Тинсулейт)</t>
  </si>
  <si>
    <t>Пер161</t>
  </si>
  <si>
    <t>Перчатки хозяйственные с хлопковым напыланием</t>
  </si>
  <si>
    <t>Костюм "Раптор" КМФ</t>
  </si>
  <si>
    <t>Комб116</t>
  </si>
  <si>
    <t>Комб117</t>
  </si>
  <si>
    <t>Сапоги мужские ЭВА, утепленные. Арт 121</t>
  </si>
  <si>
    <t>Сапоги женские ЭВА, утепленные. Арт 321</t>
  </si>
  <si>
    <t>Жил205</t>
  </si>
  <si>
    <t>Жилет утепленный мужской "Амур"</t>
  </si>
  <si>
    <t>Жилет утепленный женский "Амур"</t>
  </si>
  <si>
    <t>ткань курточная Амур с мембранным покрытием 100% полиэфир, утеплитель синтепон, подкладка флис</t>
  </si>
  <si>
    <t>Пер169</t>
  </si>
  <si>
    <t>Пер170</t>
  </si>
  <si>
    <t>Перчатки нефтеморозостойкие ПВХ, манжет, резинка</t>
  </si>
  <si>
    <t>Перчатки нефтеморозостойкие ПВХ, манжет, крага</t>
  </si>
  <si>
    <t>Цвет синий. Куртка\полукомбинезон. Верх: смесовая ткань, (80% ПЭ, 20% ХЛ), 210 г/м2, МВО, Подкладка: 100% ПЭ. Утеплитель: синтепон, в куртке 360 г/м2, рукава и брюки 240 г/м2</t>
  </si>
  <si>
    <t>Цвет серый\красный. Куртка\полукомбинезон. Верх: смесовая ткань, (80% ПЭ, 20% ХЛ), 210 г/м2, МВО, Подкладка: 100% ПЭ. Утеплитель: синтепон, в куртке 360 г/м2, рукава и брюки 240 г/м2</t>
  </si>
  <si>
    <t>Пер171</t>
  </si>
  <si>
    <t>Пер172</t>
  </si>
  <si>
    <t>Пер173</t>
  </si>
  <si>
    <t>Пер174</t>
  </si>
  <si>
    <t>Пер175</t>
  </si>
  <si>
    <t>Пер176</t>
  </si>
  <si>
    <t>Перчатки двойные п\ш на хлопковой основе</t>
  </si>
  <si>
    <t>полушерсть на хлопковой основе</t>
  </si>
  <si>
    <t>Перчатки двойные п\ш на хлопковой основе с ПВХ "Точка"</t>
  </si>
  <si>
    <t>Перчатки хлопчатобумажные с ПВХ 5-ти нитка 13 класс с ПВХ "Точка"</t>
  </si>
  <si>
    <t xml:space="preserve">Перчатки "Березка" хлопчатобумажные 5-ти нитка 10 класс с ПВХ "Точка" </t>
  </si>
  <si>
    <t>Перчатки хлопчатобумажные 5-ти нитка 10 класс с ПВХ "Точка" черные</t>
  </si>
  <si>
    <t>черные</t>
  </si>
  <si>
    <t>Перчатки латексные универсальные</t>
  </si>
  <si>
    <t>Кож174</t>
  </si>
  <si>
    <t>Туфли-короссовки черные</t>
  </si>
  <si>
    <t>Кос201</t>
  </si>
  <si>
    <t>Куртка\брюки. Верх: Ткань Блейзер, 100% ПЭ с мембранной  (отделки WR, Antifrost). Утеплитель Холлофайбер плотность 380 гр. Подкладка: 100% ПЭ термостежка.</t>
  </si>
  <si>
    <t>Костюм утепленный  "Викинг"</t>
  </si>
  <si>
    <t>Костюм утепленный "Горка Иней" КМФ</t>
  </si>
  <si>
    <t>Ох010</t>
  </si>
  <si>
    <t>Куртка/брюки. Ткань: смесовая (20% ХЛ, 80% ПЭ, 220 г/м2), МВО пропитка. Отделка "кошачий глаз" (100% ПЭ). Цвет:бежевые облака. Подкладка флис</t>
  </si>
  <si>
    <t>Куртка мужская "Бренд"</t>
  </si>
  <si>
    <t>Куртка мужская "Люкс"</t>
  </si>
  <si>
    <t>Брюки мужские "Люкс"</t>
  </si>
  <si>
    <t>Куртка\брюки. Ткань: смесовая (65% ПЭ, 35% ХЛ)240 г/м2, ВО, цвет: бежевый\черный, черный\бежевый</t>
  </si>
  <si>
    <t>Куртка\брюки. Ткань: смесовая (65% ПЭ, 35% ХЛ)240 г/м2, ВО, цвет: черный, серый</t>
  </si>
  <si>
    <t>Куртка\брюки. Ткань: смесовая (65% ПЭ, 35% ХЛ)240 г/м2, ВО. Цвет: черный\серый, серый\черный, бежевый\серый</t>
  </si>
  <si>
    <t>Кур107</t>
  </si>
  <si>
    <t>Кур101</t>
  </si>
  <si>
    <t>Бр018</t>
  </si>
  <si>
    <t>Гол108</t>
  </si>
  <si>
    <t>Подшлемник спилковый</t>
  </si>
  <si>
    <t>Перчатки Krytech 532</t>
  </si>
  <si>
    <t xml:space="preserve">Перчатки Solo Box 967 </t>
  </si>
  <si>
    <t>Перчатки TITAN 850</t>
  </si>
  <si>
    <t>Перчатки ULTRANE 500</t>
  </si>
  <si>
    <t>Перчатки ULTRANE 510</t>
  </si>
  <si>
    <t>Перчатки ULTRANE 536</t>
  </si>
  <si>
    <t>Перчатки ULTRANE 546</t>
  </si>
  <si>
    <t>Перчатки ULTRANE 549</t>
  </si>
  <si>
    <t>Перчатки Jersette 301</t>
  </si>
  <si>
    <t>Вл311</t>
  </si>
  <si>
    <t>Плащ влагозащитный КМФ</t>
  </si>
  <si>
    <t>Пвх128</t>
  </si>
  <si>
    <t>Сапоги женские ПВХ арт. 370 (34см.)</t>
  </si>
  <si>
    <t>Вл305з</t>
  </si>
  <si>
    <t>Вл305с</t>
  </si>
  <si>
    <t>Вл304л</t>
  </si>
  <si>
    <t>Вл304о</t>
  </si>
  <si>
    <t>Плащ влагозащитный нейлон с ПВХ "Тайфун"</t>
  </si>
  <si>
    <t>Плащ влагозащитный сигнальный "Тайфун" с СОП</t>
  </si>
  <si>
    <t>Ткань: нейлон 100%, ПВХ покрытие. Цвет зеленый</t>
  </si>
  <si>
    <t>Ткань: нейлон 100%, ПВХ покрытие. Цвет синий</t>
  </si>
  <si>
    <t>Ткань: нейлон 100%, ПВХ покрытие. Цвет лимонный с СОП</t>
  </si>
  <si>
    <t>Ткань: нейлон 100%, ПВХ покрытие. Цвет оранжевый с СОП</t>
  </si>
  <si>
    <t>Пол104ч</t>
  </si>
  <si>
    <t>Ткань: смесовая (65% ПЭ, 35% ХЛ) 240 г/м2, ВО цвет черный</t>
  </si>
  <si>
    <t>Ох112</t>
  </si>
  <si>
    <t>Куртка мужская "Бомбер" КМФ</t>
  </si>
  <si>
    <t xml:space="preserve">Куртка мужская "Бомбер" </t>
  </si>
  <si>
    <t>Ткань: смесовая курточная (100% ПЭ, 80 г/м2), Цвет: КМФ питон ночь, скала, лес, мох, песок</t>
  </si>
  <si>
    <t>Ткань: смесовая курточная (100% ПЭ, 80 г/м2), Цвет: черный, серый, светло-серый</t>
  </si>
  <si>
    <t>Кур213</t>
  </si>
  <si>
    <t>Перчатки DUO NIT 181 - VITAL 181</t>
  </si>
  <si>
    <t>Перчатки DUO MIX 405 - ALTO 405</t>
  </si>
  <si>
    <t xml:space="preserve">Перчатки Alto Plus 260 -  ALTO 260 </t>
  </si>
  <si>
    <t>Перчатки ENDURO 328 - TITAN 328</t>
  </si>
  <si>
    <t>Перчатки INDASTRIAL 299 ALTO 299</t>
  </si>
  <si>
    <t>Перчатки Solo Ultra 996 - SOLO 996</t>
  </si>
  <si>
    <t>Перчатки STANSOLV 381 ULTRANITRIL 381</t>
  </si>
  <si>
    <t>Перчатки TECHNIC 401 - ULTRANEO 401</t>
  </si>
  <si>
    <t>Перчатки SUPERFOOT 177 - VITAL 177</t>
  </si>
  <si>
    <t>Перчатки TECHNIC 450 - ULTRANEO 450</t>
  </si>
  <si>
    <t>Перчатки TECHNI MIX 415 - ALTO 415</t>
  </si>
  <si>
    <t>Перчатки TELBLUE 351 - TELSOL 351</t>
  </si>
  <si>
    <t>Перчатки ТITANSUPERLITE 833 - TITAN 833</t>
  </si>
  <si>
    <t>Костюм утепленный
"Буря" NEW</t>
  </si>
  <si>
    <t>Куртка\полукомбинезон. Ткань: Смесовая (35% ХЛ 65 % ПЭ). Утеплитель Синтепон: куртка  360 г/м2. Полукомбинезон: 240 г/м2</t>
  </si>
  <si>
    <t>Костюм утепленный "Профессионал 2"</t>
  </si>
  <si>
    <t>Костюм жаростойкий молескиновый ГОСТ NEW</t>
  </si>
  <si>
    <t>Теп120</t>
  </si>
  <si>
    <t>Теп129</t>
  </si>
  <si>
    <t xml:space="preserve">Костюм сварщика со спилком 2,3 ЛЮКС </t>
  </si>
  <si>
    <t>rtiker</t>
  </si>
  <si>
    <t xml:space="preserve"> 80% ХЛ, 20% ПЭ, вес 49 гр</t>
  </si>
  <si>
    <t xml:space="preserve"> 80% ХЛ, 20% ПЭ, вес 50 гр</t>
  </si>
  <si>
    <t>Куртка\полукомбинезон. Верх: смесовая ткань, 80% ПЭ 20% ХЛ, 200 г/м2, Утеплитель: синтепон 240 г/м2, подстежка ватин: куртка  120 г/м2, брюки 210 г/м2. Подкладка: 100% ПЭ. Лента СВО 20 мм</t>
  </si>
  <si>
    <t>Куртка\брюки. Ткань: Молескин, 100%ХЛ,, ГОСТ 280 гр/м2 (полочка 2 слоя)</t>
  </si>
  <si>
    <t>Куртка\брюки. Ткань: Молескин, 100%ХЛ, 280 гр/м2 (без полочки)</t>
  </si>
  <si>
    <t>Куртка\брюки. Ткань: Молескин, 100%ХЛ,  280 гр/м2 (полочка 2 слоя + воротник стоечка)</t>
  </si>
  <si>
    <t>Жил067</t>
  </si>
  <si>
    <t>Жилет сигнальный "Сигнал Лайт"</t>
  </si>
  <si>
    <t>Ткань: трикотажное полотно 100% ПЭ. плотность 100 гр\м2, лента 250 кд\лкм2 Цвет: Оранжевый</t>
  </si>
  <si>
    <t>Жил068</t>
  </si>
  <si>
    <t>Ткань: трикотажное полотно 100% ПЭ. плотность 100 гр\м2, лента 250 кд\лкм2 Цвет: Лимонный</t>
  </si>
  <si>
    <t>Жил069, 072</t>
  </si>
  <si>
    <t>Жилет сигнальный "Сигнал 1, 2"</t>
  </si>
  <si>
    <t>Ткань: трикотажное полотно 100% ПЭ. плотность 125 гр\м2, лента 400 кд\лкм2 Цвет: Оранжевый. ГОСТ</t>
  </si>
  <si>
    <t>Жил070</t>
  </si>
  <si>
    <t>Жилет сигнальный "Сигнал 1"</t>
  </si>
  <si>
    <t>Ткань: трикотажное полотно 100% ПЭ. плотность 125 гр\м2, лента 400 кд\лкм2 Цвет: Лимонный. ГОСТ</t>
  </si>
  <si>
    <t>Жил074</t>
  </si>
  <si>
    <t>Жилет сигнальный "Сигнал 3"</t>
  </si>
  <si>
    <t>Жил076</t>
  </si>
  <si>
    <t>Бот2</t>
  </si>
  <si>
    <t>Ботинки кожаные "Барс" ПУ\ТПУ с КП</t>
  </si>
  <si>
    <t>Цвет: чёрный. Материалы: верх: кожа, подошва: ПУ/ТПУ, композитный подносок 200Дж,  ГОСТ 12.4.187-97</t>
  </si>
  <si>
    <t>11 сентября 2019г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</si>
</sst>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.00_р_._-;\-* #,##0.00_р_._-;_-* \-??_р_._-;_-@_-"/>
    <numFmt numFmtId="165" formatCode="[$-F800]dddd\,\ mmmm\ dd\,\ yyyy"/>
    <numFmt numFmtId="166" formatCode="#,##0&quot;р.&quot;"/>
    <numFmt numFmtId="167" formatCode="#,##0\ &quot;₽&quot;"/>
    <numFmt numFmtId="168" formatCode="#,##0.00\ &quot;₽&quot;"/>
    <numFmt numFmtId="169" formatCode="#,##0.00&quot;р.&quot;"/>
    <numFmt numFmtId="170" formatCode="dddd&quot;, &quot;mmmm\ dd&quot;, &quot;yyyy"/>
  </numFmts>
  <fonts count="36"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0"/>
      <color indexed="8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sz val="10"/>
      <color rgb="FFFF0000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1"/>
      <name val="Arial"/>
      <family val="2"/>
      <charset val="204"/>
    </font>
    <font>
      <b/>
      <u/>
      <sz val="11"/>
      <name val="Arial"/>
      <family val="2"/>
      <charset val="204"/>
    </font>
    <font>
      <b/>
      <sz val="11"/>
      <color theme="1" tint="0.34998626667073579"/>
      <name val="Arial"/>
      <family val="2"/>
      <charset val="204"/>
    </font>
    <font>
      <b/>
      <sz val="16"/>
      <color theme="9" tint="-0.499984740745262"/>
      <name val="Arial"/>
      <family val="2"/>
      <charset val="204"/>
    </font>
    <font>
      <b/>
      <sz val="11"/>
      <color theme="0"/>
      <name val="Arial"/>
      <family val="2"/>
      <charset val="204"/>
    </font>
    <font>
      <b/>
      <u/>
      <sz val="11"/>
      <color theme="0"/>
      <name val="Arial"/>
      <family val="2"/>
      <charset val="204"/>
    </font>
    <font>
      <sz val="10"/>
      <color theme="0"/>
      <name val="Arial"/>
      <family val="2"/>
      <charset val="204"/>
    </font>
    <font>
      <b/>
      <sz val="10"/>
      <color theme="0"/>
      <name val="Arial"/>
      <family val="2"/>
      <charset val="204"/>
    </font>
    <font>
      <u/>
      <sz val="11"/>
      <name val="Arial"/>
      <family val="2"/>
      <charset val="204"/>
    </font>
    <font>
      <sz val="11"/>
      <color theme="1" tint="0.34998626667073579"/>
      <name val="Arial"/>
      <family val="2"/>
      <charset val="204"/>
    </font>
    <font>
      <sz val="9"/>
      <name val="Arial"/>
      <family val="2"/>
      <charset val="204"/>
    </font>
    <font>
      <u/>
      <sz val="10"/>
      <color theme="10"/>
      <name val="Arial"/>
      <family val="2"/>
      <charset val="204"/>
    </font>
    <font>
      <u/>
      <sz val="10"/>
      <name val="Arial"/>
      <family val="2"/>
      <charset val="204"/>
    </font>
    <font>
      <b/>
      <u/>
      <sz val="11"/>
      <color theme="1" tint="0.34998626667073579"/>
      <name val="Arial"/>
      <family val="2"/>
      <charset val="204"/>
    </font>
    <font>
      <sz val="10"/>
      <color theme="1" tint="0.34998626667073579"/>
      <name val="Arial"/>
      <family val="2"/>
      <charset val="204"/>
    </font>
    <font>
      <u/>
      <sz val="10"/>
      <color theme="1" tint="0.34998626667073579"/>
      <name val="Arial"/>
      <family val="2"/>
      <charset val="204"/>
    </font>
    <font>
      <b/>
      <sz val="10"/>
      <color rgb="FFC00000"/>
      <name val="Arial"/>
      <family val="2"/>
      <charset val="204"/>
    </font>
    <font>
      <b/>
      <sz val="9"/>
      <color rgb="FFC00000"/>
      <name val="Arial"/>
      <family val="2"/>
      <charset val="204"/>
    </font>
    <font>
      <sz val="10"/>
      <color rgb="FF000000"/>
      <name val="Helioscregular"/>
    </font>
    <font>
      <b/>
      <u/>
      <sz val="10"/>
      <name val="Arial"/>
      <family val="2"/>
      <charset val="204"/>
    </font>
    <font>
      <b/>
      <sz val="16"/>
      <name val="Arial"/>
      <family val="2"/>
      <charset val="204"/>
    </font>
    <font>
      <sz val="11"/>
      <name val="Arial"/>
      <family val="2"/>
      <charset val="204"/>
    </font>
    <font>
      <b/>
      <sz val="9"/>
      <name val="Arial"/>
      <family val="2"/>
      <charset val="204"/>
    </font>
    <font>
      <sz val="9"/>
      <color rgb="FF222222"/>
      <name val="Arial"/>
      <family val="2"/>
      <charset val="204"/>
    </font>
    <font>
      <sz val="9"/>
      <color rgb="FFFF0000"/>
      <name val="Arial"/>
      <family val="2"/>
      <charset val="204"/>
    </font>
    <font>
      <b/>
      <sz val="11"/>
      <color indexed="54"/>
      <name val="Arial"/>
      <family val="2"/>
      <charset val="204"/>
    </font>
    <font>
      <u/>
      <sz val="10"/>
      <color indexed="12"/>
      <name val="Arial"/>
      <family val="2"/>
      <charset val="204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</fills>
  <borders count="1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499984740745262"/>
      </top>
      <bottom/>
      <diagonal/>
    </border>
    <border>
      <left style="medium">
        <color theme="0" tint="-0.499984740745262"/>
      </left>
      <right style="thin">
        <color indexed="64"/>
      </right>
      <top/>
      <bottom style="thin">
        <color indexed="64"/>
      </bottom>
      <diagonal/>
    </border>
    <border>
      <left style="medium">
        <color theme="0" tint="-0.499984740745262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0" tint="-0.499984740745262"/>
      </left>
      <right style="thin">
        <color indexed="64"/>
      </right>
      <top style="thin">
        <color indexed="64"/>
      </top>
      <bottom/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indexed="64"/>
      </right>
      <top style="thin">
        <color indexed="64"/>
      </top>
      <bottom style="medium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theme="0" tint="-0.499984740745262"/>
      </bottom>
      <diagonal/>
    </border>
    <border>
      <left style="medium">
        <color theme="0" tint="-0.499984740745262"/>
      </left>
      <right/>
      <top/>
      <bottom/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indexed="64"/>
      </left>
      <right/>
      <top style="thin">
        <color indexed="64"/>
      </top>
      <bottom style="medium">
        <color theme="0" tint="-0.499984740745262"/>
      </bottom>
      <diagonal/>
    </border>
    <border>
      <left style="medium">
        <color theme="1" tint="0.499984740745262"/>
      </left>
      <right/>
      <top style="medium">
        <color theme="1" tint="0.499984740745262"/>
      </top>
      <bottom style="medium">
        <color theme="1" tint="0.499984740745262"/>
      </bottom>
      <diagonal/>
    </border>
    <border>
      <left/>
      <right/>
      <top style="medium">
        <color theme="1" tint="0.499984740745262"/>
      </top>
      <bottom style="medium">
        <color theme="1" tint="0.499984740745262"/>
      </bottom>
      <diagonal/>
    </border>
    <border>
      <left/>
      <right style="medium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 style="medium">
        <color theme="1" tint="0.499984740745262"/>
      </left>
      <right style="thin">
        <color theme="0" tint="-0.499984740745262"/>
      </right>
      <top style="medium">
        <color theme="1" tint="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1" tint="0.499984740745262"/>
      </top>
      <bottom style="thin">
        <color theme="0" tint="-0.499984740745262"/>
      </bottom>
      <diagonal/>
    </border>
    <border>
      <left style="medium">
        <color theme="1" tint="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medium">
        <color theme="1" tint="0.499984740745262"/>
      </right>
      <top style="thin">
        <color theme="0" tint="-0.499984740745262"/>
      </top>
      <bottom/>
      <diagonal/>
    </border>
    <border>
      <left style="medium">
        <color theme="1" tint="0.499984740745262"/>
      </left>
      <right style="thin">
        <color indexed="64"/>
      </right>
      <top/>
      <bottom style="thin">
        <color indexed="64"/>
      </bottom>
      <diagonal/>
    </border>
    <border>
      <left style="medium">
        <color theme="1" tint="0.499984740745262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1" tint="0.499984740745262"/>
      </left>
      <right style="thin">
        <color indexed="64"/>
      </right>
      <top style="thin">
        <color indexed="64"/>
      </top>
      <bottom style="medium">
        <color theme="1" tint="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theme="1" tint="0.499984740745262"/>
      </bottom>
      <diagonal/>
    </border>
    <border>
      <left/>
      <right/>
      <top/>
      <bottom style="thin">
        <color theme="1" tint="0.499984740745262"/>
      </bottom>
      <diagonal/>
    </border>
    <border>
      <left/>
      <right style="medium">
        <color theme="1" tint="0.499984740745262"/>
      </right>
      <top/>
      <bottom style="thin">
        <color theme="1" tint="0.499984740745262"/>
      </bottom>
      <diagonal/>
    </border>
    <border>
      <left/>
      <right/>
      <top style="thin">
        <color theme="0" tint="-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 style="medium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medium">
        <color theme="1" tint="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1" tint="0.499984740745262"/>
      </left>
      <right style="thin">
        <color indexed="64"/>
      </right>
      <top style="thin">
        <color indexed="64"/>
      </top>
      <bottom/>
      <diagonal/>
    </border>
    <border>
      <left style="medium">
        <color theme="1" tint="0.499984740745262"/>
      </left>
      <right style="thin">
        <color indexed="64"/>
      </right>
      <top style="medium">
        <color theme="1" tint="0.49998474074526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theme="1" tint="0.499984740745262"/>
      </top>
      <bottom style="thin">
        <color indexed="64"/>
      </bottom>
      <diagonal/>
    </border>
    <border>
      <left style="thin">
        <color indexed="64"/>
      </left>
      <right style="medium">
        <color theme="1" tint="0.499984740745262"/>
      </right>
      <top style="medium">
        <color theme="1" tint="0.499984740745262"/>
      </top>
      <bottom style="thin">
        <color indexed="64"/>
      </bottom>
      <diagonal/>
    </border>
    <border>
      <left style="medium">
        <color theme="1" tint="0.499984740745262"/>
      </left>
      <right/>
      <top/>
      <bottom style="thin">
        <color theme="1" tint="0.499984740745262"/>
      </bottom>
      <diagonal/>
    </border>
    <border>
      <left style="medium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medium">
        <color theme="1" tint="0.499984740745262"/>
      </top>
      <bottom/>
      <diagonal/>
    </border>
    <border>
      <left style="medium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medium">
        <color theme="1" tint="0.499984740745262"/>
      </left>
      <right style="thin">
        <color indexed="64"/>
      </right>
      <top/>
      <bottom style="medium">
        <color theme="1" tint="0.499984740745262"/>
      </bottom>
      <diagonal/>
    </border>
    <border>
      <left style="thin">
        <color indexed="64"/>
      </left>
      <right style="thin">
        <color indexed="64"/>
      </right>
      <top/>
      <bottom style="medium">
        <color theme="1" tint="0.499984740745262"/>
      </bottom>
      <diagonal/>
    </border>
    <border>
      <left/>
      <right style="medium">
        <color theme="0" tint="-0.499984740745262"/>
      </right>
      <top style="medium">
        <color theme="1" tint="0.499984740745262"/>
      </top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medium">
        <color theme="1" tint="0.499984740745262"/>
      </left>
      <right style="thin">
        <color theme="0" tint="-0.499984740745262"/>
      </right>
      <top style="thin">
        <color theme="0" tint="-0.499984740745262"/>
      </top>
      <bottom style="medium">
        <color theme="1" tint="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theme="1" tint="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1" tint="0.499984740745262"/>
      </bottom>
      <diagonal/>
    </border>
    <border>
      <left style="medium">
        <color theme="1" tint="0.499984740745262"/>
      </left>
      <right style="thin">
        <color indexed="64"/>
      </right>
      <top style="thin">
        <color indexed="64"/>
      </top>
      <bottom style="thin">
        <color theme="1" tint="0.499984740745262"/>
      </bottom>
      <diagonal/>
    </border>
    <border>
      <left style="medium">
        <color theme="1" tint="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medium">
        <color theme="1" tint="0.499984740745262"/>
      </left>
      <right style="thin">
        <color theme="0" tint="-0.499984740745262"/>
      </right>
      <top style="thin">
        <color theme="0" tint="-0.499984740745262"/>
      </top>
      <bottom style="thin">
        <color theme="1" tint="0.499984740745262"/>
      </bottom>
      <diagonal/>
    </border>
    <border>
      <left style="medium">
        <color theme="1" tint="0.499984740745262"/>
      </left>
      <right style="medium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 style="medium">
        <color theme="1" tint="0.499984740745262"/>
      </left>
      <right style="thin">
        <color theme="0" tint="-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 style="thin">
        <color theme="0" tint="-0.499984740745262"/>
      </left>
      <right style="medium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 style="medium">
        <color theme="1" tint="0.499984740745262"/>
      </left>
      <right/>
      <top/>
      <bottom/>
      <diagonal/>
    </border>
    <border>
      <left/>
      <right style="medium">
        <color theme="1" tint="0.499984740745262"/>
      </right>
      <top/>
      <bottom/>
      <diagonal/>
    </border>
    <border>
      <left style="medium">
        <color theme="1" tint="0.499984740745262"/>
      </left>
      <right/>
      <top/>
      <bottom style="medium">
        <color theme="1" tint="0.499984740745262"/>
      </bottom>
      <diagonal/>
    </border>
    <border>
      <left/>
      <right/>
      <top/>
      <bottom style="medium">
        <color theme="1" tint="0.4999847407452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theme="1" tint="0.499984740745262"/>
      </left>
      <right/>
      <top style="medium">
        <color theme="1" tint="0.499984740745262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 style="medium">
        <color theme="1" tint="0.499984740745262"/>
      </left>
      <right/>
      <top style="medium">
        <color theme="1" tint="0.499984740745262"/>
      </top>
      <bottom style="medium">
        <color theme="0" tint="-0.499984740745262"/>
      </bottom>
      <diagonal/>
    </border>
    <border>
      <left/>
      <right/>
      <top style="medium">
        <color theme="1" tint="0.499984740745262"/>
      </top>
      <bottom style="medium">
        <color theme="0" tint="-0.499984740745262"/>
      </bottom>
      <diagonal/>
    </border>
    <border>
      <left/>
      <right/>
      <top style="thin">
        <color theme="0" tint="-0.499984740745262"/>
      </top>
      <bottom style="medium">
        <color theme="0" tint="-0.499984740745262"/>
      </bottom>
      <diagonal/>
    </border>
    <border>
      <left/>
      <right style="medium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/>
      <right/>
      <top style="medium">
        <color theme="0" tint="-0.499984740745262"/>
      </top>
      <bottom style="medium">
        <color theme="0" tint="-0.499984740745262"/>
      </bottom>
      <diagonal/>
    </border>
    <border>
      <left/>
      <right/>
      <top style="thin">
        <color theme="1" tint="0.499984740745262"/>
      </top>
      <bottom style="medium">
        <color theme="0" tint="-0.499984740745262"/>
      </bottom>
      <diagonal/>
    </border>
    <border>
      <left/>
      <right/>
      <top style="medium">
        <color theme="0" tint="-0.499984740745262"/>
      </top>
      <bottom style="medium">
        <color theme="1" tint="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/>
      <bottom style="thin">
        <color theme="1" tint="0.499984740745262"/>
      </bottom>
      <diagonal/>
    </border>
    <border>
      <left/>
      <right style="medium">
        <color theme="0" tint="-0.499984740745262"/>
      </right>
      <top style="thin">
        <color theme="0" tint="-0.499984740745262"/>
      </top>
      <bottom style="thin">
        <color theme="1" tint="0.499984740745262"/>
      </bottom>
      <diagonal/>
    </border>
    <border>
      <left style="medium">
        <color theme="1" tint="0.499984740745262"/>
      </left>
      <right style="thin">
        <color indexed="64"/>
      </right>
      <top/>
      <bottom/>
      <diagonal/>
    </border>
    <border>
      <left style="thin">
        <color theme="0" tint="-0.499984740745262"/>
      </left>
      <right style="medium">
        <color theme="0" tint="-0.499984740745262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theme="1" tint="0.499984740745262"/>
      </bottom>
      <diagonal/>
    </border>
    <border>
      <left/>
      <right style="thin">
        <color indexed="64"/>
      </right>
      <top style="thin">
        <color indexed="64"/>
      </top>
      <bottom style="medium">
        <color theme="1" tint="0.499984740745262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theme="1" tint="0.499984740745262"/>
      </right>
      <top style="medium">
        <color theme="1" tint="0.499984740745262"/>
      </top>
      <bottom/>
      <diagonal/>
    </border>
    <border>
      <left style="thin">
        <color indexed="64"/>
      </left>
      <right style="medium">
        <color theme="1" tint="0.499984740745262"/>
      </right>
      <top/>
      <bottom style="thin">
        <color indexed="64"/>
      </bottom>
      <diagonal/>
    </border>
    <border>
      <left style="thin">
        <color theme="1" tint="0.499984740745262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theme="1" tint="0.499984740745262"/>
      </top>
      <bottom style="thin">
        <color indexed="64"/>
      </bottom>
      <diagonal/>
    </border>
    <border>
      <left style="medium">
        <color theme="1" tint="0.499984740745262"/>
      </left>
      <right style="thin">
        <color indexed="64"/>
      </right>
      <top style="medium">
        <color theme="1" tint="0.499984740745262"/>
      </top>
      <bottom/>
      <diagonal/>
    </border>
    <border>
      <left/>
      <right/>
      <top style="thin">
        <color theme="1" tint="0.499984740745262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theme="1" tint="0.499984740745262"/>
      </left>
      <right/>
      <top style="medium">
        <color theme="1" tint="0.499984740745262"/>
      </top>
      <bottom style="thin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medium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/>
      <right style="thin">
        <color theme="0" tint="-0.499984740745262"/>
      </right>
      <top/>
      <bottom/>
      <diagonal/>
    </border>
    <border>
      <left style="medium">
        <color indexed="55"/>
      </left>
      <right style="thin">
        <color indexed="8"/>
      </right>
      <top style="medium">
        <color indexed="55"/>
      </top>
      <bottom style="thin">
        <color indexed="8"/>
      </bottom>
      <diagonal/>
    </border>
    <border>
      <left style="medium">
        <color indexed="55"/>
      </left>
      <right/>
      <top style="medium">
        <color indexed="55"/>
      </top>
      <bottom style="medium">
        <color indexed="55"/>
      </bottom>
      <diagonal/>
    </border>
    <border>
      <left/>
      <right/>
      <top style="medium">
        <color indexed="55"/>
      </top>
      <bottom style="medium">
        <color indexed="55"/>
      </bottom>
      <diagonal/>
    </border>
    <border>
      <left style="thin">
        <color indexed="8"/>
      </left>
      <right style="medium">
        <color indexed="55"/>
      </right>
      <top style="medium">
        <color indexed="55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theme="1" tint="0.499984740745262"/>
      </left>
      <right style="thin">
        <color theme="1" tint="0.499984740745262"/>
      </right>
      <top/>
      <bottom/>
      <diagonal/>
    </border>
  </borders>
  <cellStyleXfs count="11">
    <xf numFmtId="165" fontId="0" fillId="0" borderId="0"/>
    <xf numFmtId="165" fontId="4" fillId="0" borderId="0"/>
    <xf numFmtId="165" fontId="1" fillId="0" borderId="0"/>
    <xf numFmtId="164" fontId="1" fillId="0" borderId="0"/>
    <xf numFmtId="165" fontId="18" fillId="0" borderId="0" applyNumberFormat="0" applyFill="0" applyBorder="0" applyAlignment="0" applyProtection="0">
      <alignment vertical="top"/>
      <protection locked="0"/>
    </xf>
    <xf numFmtId="9" fontId="4" fillId="0" borderId="0" applyFont="0" applyFill="0" applyBorder="0" applyAlignment="0" applyProtection="0"/>
    <xf numFmtId="170" fontId="4" fillId="0" borderId="0"/>
    <xf numFmtId="170" fontId="4" fillId="0" borderId="0"/>
    <xf numFmtId="170" fontId="4" fillId="0" borderId="0"/>
    <xf numFmtId="170" fontId="1" fillId="0" borderId="0"/>
    <xf numFmtId="170" fontId="4" fillId="0" borderId="0"/>
  </cellStyleXfs>
  <cellXfs count="514">
    <xf numFmtId="165" fontId="0" fillId="0" borderId="0" xfId="0"/>
    <xf numFmtId="165" fontId="2" fillId="0" borderId="0" xfId="2" applyFont="1" applyAlignment="1"/>
    <xf numFmtId="165" fontId="2" fillId="0" borderId="0" xfId="2" applyFont="1" applyAlignment="1">
      <alignment vertical="center"/>
    </xf>
    <xf numFmtId="165" fontId="2" fillId="2" borderId="0" xfId="2" applyFont="1" applyFill="1" applyAlignment="1">
      <alignment vertical="center"/>
    </xf>
    <xf numFmtId="165" fontId="4" fillId="2" borderId="0" xfId="2" applyFont="1" applyFill="1" applyAlignment="1">
      <alignment vertical="center"/>
    </xf>
    <xf numFmtId="165" fontId="2" fillId="2" borderId="0" xfId="2" applyFont="1" applyFill="1" applyAlignment="1"/>
    <xf numFmtId="49" fontId="0" fillId="0" borderId="3" xfId="0" applyNumberFormat="1" applyFont="1" applyBorder="1" applyAlignment="1" applyProtection="1">
      <alignment horizontal="left" vertical="center"/>
      <protection hidden="1"/>
    </xf>
    <xf numFmtId="165" fontId="0" fillId="0" borderId="3" xfId="0" applyBorder="1" applyAlignment="1" applyProtection="1">
      <alignment horizontal="left" vertical="center"/>
      <protection hidden="1"/>
    </xf>
    <xf numFmtId="165" fontId="0" fillId="0" borderId="3" xfId="0" applyBorder="1" applyAlignment="1" applyProtection="1">
      <alignment vertical="center"/>
      <protection hidden="1"/>
    </xf>
    <xf numFmtId="168" fontId="0" fillId="0" borderId="3" xfId="0" applyNumberFormat="1" applyBorder="1" applyAlignment="1" applyProtection="1">
      <alignment vertical="center"/>
      <protection hidden="1"/>
    </xf>
    <xf numFmtId="165" fontId="13" fillId="0" borderId="0" xfId="0" applyFont="1" applyAlignment="1" applyProtection="1">
      <alignment vertical="center"/>
      <protection hidden="1"/>
    </xf>
    <xf numFmtId="165" fontId="0" fillId="0" borderId="0" xfId="0" applyAlignment="1" applyProtection="1">
      <alignment vertical="center"/>
      <protection hidden="1"/>
    </xf>
    <xf numFmtId="165" fontId="0" fillId="0" borderId="0" xfId="0" applyProtection="1">
      <protection hidden="1"/>
    </xf>
    <xf numFmtId="165" fontId="10" fillId="0" borderId="0" xfId="0" applyFont="1" applyBorder="1" applyAlignment="1" applyProtection="1">
      <alignment horizontal="left"/>
      <protection hidden="1"/>
    </xf>
    <xf numFmtId="165" fontId="0" fillId="0" borderId="0" xfId="0" applyBorder="1" applyAlignment="1" applyProtection="1">
      <alignment horizontal="right"/>
      <protection hidden="1"/>
    </xf>
    <xf numFmtId="165" fontId="15" fillId="0" borderId="0" xfId="0" applyNumberFormat="1" applyFont="1" applyBorder="1" applyAlignment="1" applyProtection="1">
      <alignment horizontal="left" vertical="center" wrapText="1"/>
      <protection hidden="1"/>
    </xf>
    <xf numFmtId="168" fontId="0" fillId="0" borderId="0" xfId="0" applyNumberFormat="1" applyBorder="1" applyAlignment="1" applyProtection="1">
      <protection hidden="1"/>
    </xf>
    <xf numFmtId="49" fontId="0" fillId="0" borderId="0" xfId="0" applyNumberFormat="1" applyFont="1" applyAlignment="1" applyProtection="1">
      <alignment horizontal="left" vertical="center"/>
      <protection hidden="1"/>
    </xf>
    <xf numFmtId="165" fontId="0" fillId="0" borderId="0" xfId="0" applyAlignment="1" applyProtection="1">
      <alignment horizontal="left" vertical="center"/>
      <protection hidden="1"/>
    </xf>
    <xf numFmtId="168" fontId="0" fillId="0" borderId="0" xfId="0" applyNumberFormat="1" applyAlignment="1" applyProtection="1">
      <alignment vertical="center"/>
      <protection hidden="1"/>
    </xf>
    <xf numFmtId="165" fontId="3" fillId="0" borderId="28" xfId="2" applyFont="1" applyFill="1" applyBorder="1" applyAlignment="1" applyProtection="1">
      <alignment horizontal="center" vertical="center" wrapText="1"/>
      <protection hidden="1"/>
    </xf>
    <xf numFmtId="165" fontId="3" fillId="0" borderId="29" xfId="2" applyFont="1" applyFill="1" applyBorder="1" applyAlignment="1" applyProtection="1">
      <alignment horizontal="center" vertical="center"/>
      <protection hidden="1"/>
    </xf>
    <xf numFmtId="165" fontId="3" fillId="0" borderId="29" xfId="2" applyFont="1" applyFill="1" applyBorder="1" applyAlignment="1" applyProtection="1">
      <alignment horizontal="center" vertical="center" wrapText="1"/>
      <protection hidden="1"/>
    </xf>
    <xf numFmtId="49" fontId="11" fillId="3" borderId="30" xfId="0" applyNumberFormat="1" applyFont="1" applyFill="1" applyBorder="1" applyAlignment="1" applyProtection="1">
      <alignment horizontal="left" vertical="center" wrapText="1"/>
      <protection hidden="1"/>
    </xf>
    <xf numFmtId="165" fontId="12" fillId="3" borderId="7" xfId="0" applyFont="1" applyFill="1" applyBorder="1" applyAlignment="1" applyProtection="1">
      <alignment vertical="center"/>
      <protection hidden="1"/>
    </xf>
    <xf numFmtId="165" fontId="13" fillId="3" borderId="7" xfId="0" applyFont="1" applyFill="1" applyBorder="1" applyAlignment="1" applyProtection="1">
      <alignment horizontal="left" vertical="center"/>
      <protection hidden="1"/>
    </xf>
    <xf numFmtId="165" fontId="13" fillId="3" borderId="7" xfId="2" applyFont="1" applyFill="1" applyBorder="1" applyAlignment="1" applyProtection="1">
      <alignment horizontal="left" vertical="center" wrapText="1"/>
      <protection hidden="1"/>
    </xf>
    <xf numFmtId="168" fontId="13" fillId="3" borderId="31" xfId="3" applyNumberFormat="1" applyFont="1" applyFill="1" applyBorder="1" applyAlignment="1" applyProtection="1">
      <alignment horizontal="center" vertical="center"/>
      <protection hidden="1"/>
    </xf>
    <xf numFmtId="165" fontId="13" fillId="0" borderId="0" xfId="0" applyFont="1" applyFill="1" applyProtection="1">
      <protection hidden="1"/>
    </xf>
    <xf numFmtId="49" fontId="9" fillId="0" borderId="25" xfId="0" applyNumberFormat="1" applyFont="1" applyFill="1" applyBorder="1" applyAlignment="1" applyProtection="1">
      <alignment horizontal="left" vertical="center"/>
      <protection hidden="1"/>
    </xf>
    <xf numFmtId="165" fontId="9" fillId="0" borderId="26" xfId="0" applyFont="1" applyBorder="1" applyAlignment="1" applyProtection="1">
      <alignment vertical="center"/>
      <protection hidden="1"/>
    </xf>
    <xf numFmtId="165" fontId="0" fillId="0" borderId="26" xfId="0" applyBorder="1" applyAlignment="1" applyProtection="1">
      <alignment horizontal="left" vertical="center"/>
      <protection hidden="1"/>
    </xf>
    <xf numFmtId="3" fontId="18" fillId="0" borderId="26" xfId="4" applyNumberFormat="1" applyFill="1" applyBorder="1" applyAlignment="1" applyProtection="1">
      <alignment horizontal="right" vertical="center"/>
      <protection hidden="1"/>
    </xf>
    <xf numFmtId="168" fontId="18" fillId="0" borderId="27" xfId="4" applyNumberFormat="1" applyFill="1" applyBorder="1" applyAlignment="1" applyProtection="1">
      <alignment horizontal="right" vertical="center"/>
      <protection hidden="1"/>
    </xf>
    <xf numFmtId="49" fontId="0" fillId="0" borderId="47" xfId="0" applyNumberFormat="1" applyFont="1" applyFill="1" applyBorder="1" applyAlignment="1" applyProtection="1">
      <alignment horizontal="left" vertical="center" wrapText="1"/>
      <protection hidden="1"/>
    </xf>
    <xf numFmtId="49" fontId="3" fillId="0" borderId="36" xfId="0" applyNumberFormat="1" applyFont="1" applyBorder="1" applyAlignment="1" applyProtection="1">
      <alignment vertical="center"/>
      <protection hidden="1"/>
    </xf>
    <xf numFmtId="165" fontId="3" fillId="0" borderId="36" xfId="0" applyFont="1" applyBorder="1" applyAlignment="1" applyProtection="1">
      <alignment horizontal="left" vertical="center"/>
      <protection hidden="1"/>
    </xf>
    <xf numFmtId="3" fontId="18" fillId="0" borderId="36" xfId="4" applyNumberFormat="1" applyFill="1" applyBorder="1" applyAlignment="1" applyProtection="1">
      <alignment horizontal="right" vertical="center"/>
      <protection hidden="1"/>
    </xf>
    <xf numFmtId="168" fontId="18" fillId="0" borderId="37" xfId="4" applyNumberFormat="1" applyFill="1" applyBorder="1" applyAlignment="1" applyProtection="1">
      <alignment horizontal="right" vertical="center"/>
      <protection hidden="1"/>
    </xf>
    <xf numFmtId="165" fontId="5" fillId="0" borderId="32" xfId="1" applyFont="1" applyFill="1" applyBorder="1" applyAlignment="1" applyProtection="1">
      <alignment vertical="center"/>
      <protection hidden="1"/>
    </xf>
    <xf numFmtId="165" fontId="4" fillId="0" borderId="6" xfId="2" applyFont="1" applyFill="1" applyBorder="1" applyAlignment="1" applyProtection="1">
      <alignment horizontal="center" vertical="center"/>
      <protection hidden="1"/>
    </xf>
    <xf numFmtId="165" fontId="4" fillId="0" borderId="6" xfId="2" applyFont="1" applyFill="1" applyBorder="1" applyAlignment="1" applyProtection="1">
      <alignment horizontal="left" vertical="center" wrapText="1" indent="1"/>
      <protection hidden="1"/>
    </xf>
    <xf numFmtId="165" fontId="4" fillId="0" borderId="6" xfId="2" applyFont="1" applyFill="1" applyBorder="1" applyAlignment="1" applyProtection="1">
      <alignment horizontal="left" vertical="center" wrapText="1"/>
      <protection hidden="1"/>
    </xf>
    <xf numFmtId="165" fontId="4" fillId="0" borderId="0" xfId="0" applyFont="1" applyFill="1" applyProtection="1">
      <protection hidden="1"/>
    </xf>
    <xf numFmtId="165" fontId="4" fillId="0" borderId="0" xfId="2" applyFont="1" applyFill="1" applyAlignment="1" applyProtection="1">
      <alignment vertical="center"/>
      <protection hidden="1"/>
    </xf>
    <xf numFmtId="165" fontId="5" fillId="0" borderId="33" xfId="1" applyFont="1" applyFill="1" applyBorder="1" applyAlignment="1" applyProtection="1">
      <alignment vertical="center"/>
      <protection hidden="1"/>
    </xf>
    <xf numFmtId="165" fontId="4" fillId="0" borderId="1" xfId="2" applyFont="1" applyFill="1" applyBorder="1" applyAlignment="1" applyProtection="1">
      <alignment horizontal="center" vertical="center"/>
      <protection hidden="1"/>
    </xf>
    <xf numFmtId="165" fontId="4" fillId="0" borderId="1" xfId="2" applyFont="1" applyFill="1" applyBorder="1" applyAlignment="1" applyProtection="1">
      <alignment horizontal="left" vertical="center" wrapText="1" indent="1"/>
      <protection hidden="1"/>
    </xf>
    <xf numFmtId="165" fontId="4" fillId="0" borderId="1" xfId="2" applyFont="1" applyFill="1" applyBorder="1" applyAlignment="1" applyProtection="1">
      <alignment horizontal="left" vertical="center" wrapText="1"/>
      <protection hidden="1"/>
    </xf>
    <xf numFmtId="165" fontId="2" fillId="0" borderId="1" xfId="2" applyFont="1" applyFill="1" applyBorder="1" applyAlignment="1" applyProtection="1">
      <alignment horizontal="left" vertical="center" wrapText="1" indent="1"/>
      <protection hidden="1"/>
    </xf>
    <xf numFmtId="165" fontId="2" fillId="0" borderId="1" xfId="2" applyFont="1" applyFill="1" applyBorder="1" applyAlignment="1" applyProtection="1">
      <alignment horizontal="left" vertical="center" wrapText="1"/>
      <protection hidden="1"/>
    </xf>
    <xf numFmtId="165" fontId="5" fillId="0" borderId="33" xfId="0" applyFont="1" applyFill="1" applyBorder="1" applyAlignment="1" applyProtection="1">
      <alignment vertical="center"/>
      <protection hidden="1"/>
    </xf>
    <xf numFmtId="165" fontId="5" fillId="0" borderId="43" xfId="0" applyFont="1" applyFill="1" applyBorder="1" applyAlignment="1" applyProtection="1">
      <alignment vertical="center"/>
      <protection hidden="1"/>
    </xf>
    <xf numFmtId="165" fontId="4" fillId="0" borderId="5" xfId="2" applyFont="1" applyFill="1" applyBorder="1" applyAlignment="1" applyProtection="1">
      <alignment horizontal="center" vertical="center"/>
      <protection hidden="1"/>
    </xf>
    <xf numFmtId="165" fontId="2" fillId="0" borderId="5" xfId="2" applyFont="1" applyFill="1" applyBorder="1" applyAlignment="1" applyProtection="1">
      <alignment horizontal="left" vertical="center" wrapText="1" indent="1"/>
      <protection hidden="1"/>
    </xf>
    <xf numFmtId="165" fontId="2" fillId="0" borderId="5" xfId="2" applyFont="1" applyFill="1" applyBorder="1" applyAlignment="1" applyProtection="1">
      <alignment horizontal="left" vertical="center" wrapText="1"/>
      <protection hidden="1"/>
    </xf>
    <xf numFmtId="49" fontId="0" fillId="0" borderId="41" xfId="0" applyNumberFormat="1" applyFont="1" applyFill="1" applyBorder="1" applyAlignment="1" applyProtection="1">
      <alignment horizontal="left" vertical="center" wrapText="1"/>
      <protection hidden="1"/>
    </xf>
    <xf numFmtId="49" fontId="3" fillId="0" borderId="40" xfId="0" applyNumberFormat="1" applyFont="1" applyBorder="1" applyAlignment="1" applyProtection="1">
      <alignment vertical="center"/>
      <protection hidden="1"/>
    </xf>
    <xf numFmtId="165" fontId="3" fillId="0" borderId="40" xfId="0" applyFont="1" applyBorder="1" applyAlignment="1" applyProtection="1">
      <alignment horizontal="left" vertical="center"/>
      <protection hidden="1"/>
    </xf>
    <xf numFmtId="3" fontId="18" fillId="0" borderId="40" xfId="4" applyNumberFormat="1" applyFill="1" applyBorder="1" applyAlignment="1" applyProtection="1">
      <alignment horizontal="right" vertical="center"/>
      <protection hidden="1"/>
    </xf>
    <xf numFmtId="165" fontId="5" fillId="0" borderId="32" xfId="0" applyFont="1" applyFill="1" applyBorder="1" applyAlignment="1" applyProtection="1">
      <alignment vertical="center"/>
      <protection hidden="1"/>
    </xf>
    <xf numFmtId="165" fontId="6" fillId="0" borderId="33" xfId="1" applyFont="1" applyFill="1" applyBorder="1" applyAlignment="1" applyProtection="1">
      <alignment vertical="center"/>
      <protection hidden="1"/>
    </xf>
    <xf numFmtId="49" fontId="0" fillId="0" borderId="40" xfId="0" applyNumberFormat="1" applyBorder="1" applyAlignment="1" applyProtection="1">
      <alignment horizontal="right" vertical="center"/>
      <protection hidden="1"/>
    </xf>
    <xf numFmtId="165" fontId="0" fillId="0" borderId="40" xfId="0" applyBorder="1" applyAlignment="1" applyProtection="1">
      <alignment vertical="center"/>
      <protection hidden="1"/>
    </xf>
    <xf numFmtId="165" fontId="17" fillId="0" borderId="1" xfId="2" applyFont="1" applyFill="1" applyBorder="1" applyAlignment="1" applyProtection="1">
      <alignment horizontal="left" vertical="center" wrapText="1" indent="1"/>
      <protection hidden="1"/>
    </xf>
    <xf numFmtId="165" fontId="3" fillId="0" borderId="1" xfId="2" applyFont="1" applyFill="1" applyBorder="1" applyAlignment="1" applyProtection="1">
      <alignment horizontal="left" vertical="center" wrapText="1"/>
      <protection hidden="1"/>
    </xf>
    <xf numFmtId="165" fontId="4" fillId="0" borderId="1" xfId="1" applyFont="1" applyFill="1" applyBorder="1" applyAlignment="1" applyProtection="1">
      <alignment horizontal="left" vertical="center" wrapText="1"/>
      <protection hidden="1"/>
    </xf>
    <xf numFmtId="165" fontId="6" fillId="0" borderId="33" xfId="2" applyFont="1" applyFill="1" applyBorder="1" applyAlignment="1" applyProtection="1">
      <alignment vertical="center"/>
      <protection hidden="1"/>
    </xf>
    <xf numFmtId="165" fontId="4" fillId="0" borderId="1" xfId="2" applyFont="1" applyFill="1" applyBorder="1" applyAlignment="1" applyProtection="1">
      <alignment horizontal="center" vertical="center" wrapText="1"/>
      <protection hidden="1"/>
    </xf>
    <xf numFmtId="165" fontId="5" fillId="0" borderId="44" xfId="1" applyFont="1" applyFill="1" applyBorder="1" applyAlignment="1" applyProtection="1">
      <alignment vertical="center"/>
      <protection hidden="1"/>
    </xf>
    <xf numFmtId="165" fontId="4" fillId="0" borderId="45" xfId="2" applyFont="1" applyFill="1" applyBorder="1" applyAlignment="1" applyProtection="1">
      <alignment horizontal="center" vertical="center"/>
      <protection hidden="1"/>
    </xf>
    <xf numFmtId="165" fontId="4" fillId="0" borderId="45" xfId="2" applyFont="1" applyFill="1" applyBorder="1" applyAlignment="1" applyProtection="1">
      <alignment horizontal="left" vertical="center" wrapText="1" indent="1"/>
      <protection hidden="1"/>
    </xf>
    <xf numFmtId="165" fontId="4" fillId="0" borderId="45" xfId="2" applyFont="1" applyFill="1" applyBorder="1" applyAlignment="1" applyProtection="1">
      <alignment horizontal="left" vertical="center" wrapText="1"/>
      <protection hidden="1"/>
    </xf>
    <xf numFmtId="165" fontId="5" fillId="0" borderId="34" xfId="1" applyFont="1" applyFill="1" applyBorder="1" applyAlignment="1" applyProtection="1">
      <alignment vertical="center"/>
      <protection hidden="1"/>
    </xf>
    <xf numFmtId="165" fontId="4" fillId="0" borderId="35" xfId="2" applyFont="1" applyFill="1" applyBorder="1" applyAlignment="1" applyProtection="1">
      <alignment horizontal="center" vertical="center"/>
      <protection hidden="1"/>
    </xf>
    <xf numFmtId="165" fontId="4" fillId="0" borderId="35" xfId="2" applyFont="1" applyFill="1" applyBorder="1" applyAlignment="1" applyProtection="1">
      <alignment horizontal="left" vertical="center" wrapText="1" indent="1"/>
      <protection hidden="1"/>
    </xf>
    <xf numFmtId="165" fontId="4" fillId="0" borderId="35" xfId="2" applyFont="1" applyFill="1" applyBorder="1" applyAlignment="1" applyProtection="1">
      <alignment horizontal="left" vertical="center" wrapText="1"/>
      <protection hidden="1"/>
    </xf>
    <xf numFmtId="165" fontId="4" fillId="0" borderId="0" xfId="1" applyFont="1" applyFill="1" applyProtection="1">
      <protection hidden="1"/>
    </xf>
    <xf numFmtId="165" fontId="13" fillId="0" borderId="0" xfId="0" applyFont="1" applyBorder="1" applyAlignment="1" applyProtection="1">
      <alignment vertical="center"/>
      <protection hidden="1"/>
    </xf>
    <xf numFmtId="167" fontId="0" fillId="0" borderId="3" xfId="0" applyNumberFormat="1" applyBorder="1" applyAlignment="1" applyProtection="1">
      <alignment vertical="center"/>
      <protection hidden="1"/>
    </xf>
    <xf numFmtId="165" fontId="15" fillId="0" borderId="0" xfId="0" applyNumberFormat="1" applyFont="1" applyBorder="1" applyAlignment="1" applyProtection="1">
      <alignment horizontal="left" wrapText="1"/>
      <protection hidden="1"/>
    </xf>
    <xf numFmtId="167" fontId="0" fillId="0" borderId="0" xfId="0" applyNumberFormat="1" applyAlignment="1" applyProtection="1">
      <alignment vertical="center"/>
      <protection hidden="1"/>
    </xf>
    <xf numFmtId="167" fontId="13" fillId="3" borderId="31" xfId="3" applyNumberFormat="1" applyFont="1" applyFill="1" applyBorder="1" applyAlignment="1" applyProtection="1">
      <alignment horizontal="center" vertical="center"/>
      <protection hidden="1"/>
    </xf>
    <xf numFmtId="167" fontId="18" fillId="0" borderId="27" xfId="4" applyNumberFormat="1" applyFill="1" applyBorder="1" applyAlignment="1" applyProtection="1">
      <alignment horizontal="right" vertical="center"/>
      <protection hidden="1"/>
    </xf>
    <xf numFmtId="165" fontId="4" fillId="0" borderId="6" xfId="2" applyFont="1" applyFill="1" applyBorder="1" applyAlignment="1" applyProtection="1">
      <alignment horizontal="center" vertical="center" wrapText="1"/>
      <protection hidden="1"/>
    </xf>
    <xf numFmtId="165" fontId="4" fillId="0" borderId="6" xfId="1" applyFont="1" applyFill="1" applyBorder="1" applyAlignment="1" applyProtection="1">
      <alignment horizontal="left" vertical="center" wrapText="1" indent="1"/>
      <protection hidden="1"/>
    </xf>
    <xf numFmtId="165" fontId="4" fillId="0" borderId="1" xfId="1" applyFont="1" applyFill="1" applyBorder="1" applyAlignment="1" applyProtection="1">
      <alignment horizontal="left" vertical="center" wrapText="1" indent="1"/>
      <protection hidden="1"/>
    </xf>
    <xf numFmtId="165" fontId="4" fillId="0" borderId="5" xfId="1" applyFont="1" applyFill="1" applyBorder="1" applyAlignment="1" applyProtection="1">
      <alignment horizontal="left" vertical="center" wrapText="1" indent="1"/>
      <protection hidden="1"/>
    </xf>
    <xf numFmtId="165" fontId="5" fillId="0" borderId="43" xfId="1" applyFont="1" applyFill="1" applyBorder="1" applyAlignment="1" applyProtection="1">
      <alignment vertical="center"/>
      <protection hidden="1"/>
    </xf>
    <xf numFmtId="165" fontId="17" fillId="0" borderId="5" xfId="2" applyFont="1" applyFill="1" applyBorder="1" applyAlignment="1" applyProtection="1">
      <alignment horizontal="left" vertical="center" wrapText="1" indent="1"/>
      <protection hidden="1"/>
    </xf>
    <xf numFmtId="165" fontId="4" fillId="0" borderId="5" xfId="2" applyFont="1" applyFill="1" applyBorder="1" applyAlignment="1" applyProtection="1">
      <alignment horizontal="left" vertical="center" wrapText="1" indent="1"/>
      <protection hidden="1"/>
    </xf>
    <xf numFmtId="165" fontId="4" fillId="0" borderId="45" xfId="1" applyFont="1" applyFill="1" applyBorder="1" applyAlignment="1" applyProtection="1">
      <alignment horizontal="left" vertical="center" wrapText="1" indent="1"/>
      <protection hidden="1"/>
    </xf>
    <xf numFmtId="165" fontId="4" fillId="0" borderId="39" xfId="2" applyFont="1" applyFill="1" applyBorder="1" applyAlignment="1" applyProtection="1">
      <alignment horizontal="center" vertical="center"/>
      <protection hidden="1"/>
    </xf>
    <xf numFmtId="165" fontId="4" fillId="0" borderId="39" xfId="1" applyFont="1" applyFill="1" applyBorder="1" applyAlignment="1" applyProtection="1">
      <alignment horizontal="left" vertical="center" wrapText="1" indent="1"/>
      <protection hidden="1"/>
    </xf>
    <xf numFmtId="165" fontId="4" fillId="0" borderId="54" xfId="2" applyFont="1" applyFill="1" applyBorder="1" applyAlignment="1" applyProtection="1">
      <alignment horizontal="center" vertical="center"/>
      <protection hidden="1"/>
    </xf>
    <xf numFmtId="165" fontId="4" fillId="0" borderId="54" xfId="1" applyFont="1" applyFill="1" applyBorder="1" applyAlignment="1" applyProtection="1">
      <alignment horizontal="left" vertical="center" wrapText="1" indent="1"/>
      <protection hidden="1"/>
    </xf>
    <xf numFmtId="49" fontId="0" fillId="0" borderId="3" xfId="0" applyNumberFormat="1" applyFont="1" applyBorder="1" applyAlignment="1" applyProtection="1">
      <alignment horizontal="center" vertical="center"/>
      <protection hidden="1"/>
    </xf>
    <xf numFmtId="165" fontId="0" fillId="0" borderId="3" xfId="0" applyFont="1" applyBorder="1" applyAlignment="1" applyProtection="1">
      <alignment vertical="center" wrapText="1"/>
      <protection hidden="1"/>
    </xf>
    <xf numFmtId="166" fontId="0" fillId="0" borderId="3" xfId="0" applyNumberFormat="1" applyBorder="1" applyAlignment="1" applyProtection="1">
      <alignment vertical="center"/>
      <protection hidden="1"/>
    </xf>
    <xf numFmtId="165" fontId="13" fillId="0" borderId="3" xfId="0" applyFont="1" applyBorder="1" applyAlignment="1" applyProtection="1">
      <alignment vertical="center"/>
      <protection hidden="1"/>
    </xf>
    <xf numFmtId="165" fontId="0" fillId="0" borderId="0" xfId="0" applyBorder="1" applyAlignment="1" applyProtection="1">
      <protection hidden="1"/>
    </xf>
    <xf numFmtId="166" fontId="0" fillId="0" borderId="0" xfId="0" applyNumberFormat="1" applyBorder="1" applyAlignment="1" applyProtection="1">
      <protection hidden="1"/>
    </xf>
    <xf numFmtId="165" fontId="13" fillId="0" borderId="0" xfId="0" applyFont="1" applyBorder="1" applyAlignment="1" applyProtection="1">
      <protection hidden="1"/>
    </xf>
    <xf numFmtId="165" fontId="0" fillId="0" borderId="0" xfId="0" applyAlignment="1" applyProtection="1">
      <alignment horizontal="center" wrapText="1"/>
      <protection hidden="1"/>
    </xf>
    <xf numFmtId="165" fontId="0" fillId="0" borderId="0" xfId="0" applyAlignment="1" applyProtection="1">
      <protection hidden="1"/>
    </xf>
    <xf numFmtId="165" fontId="0" fillId="0" borderId="0" xfId="0" applyFont="1" applyAlignment="1" applyProtection="1">
      <alignment wrapText="1"/>
      <protection hidden="1"/>
    </xf>
    <xf numFmtId="166" fontId="0" fillId="0" borderId="0" xfId="0" applyNumberFormat="1" applyProtection="1">
      <protection hidden="1"/>
    </xf>
    <xf numFmtId="165" fontId="13" fillId="0" borderId="0" xfId="0" applyFont="1" applyProtection="1">
      <protection hidden="1"/>
    </xf>
    <xf numFmtId="165" fontId="3" fillId="0" borderId="10" xfId="2" applyFont="1" applyFill="1" applyBorder="1" applyAlignment="1" applyProtection="1">
      <alignment horizontal="center" vertical="center" wrapText="1"/>
      <protection hidden="1"/>
    </xf>
    <xf numFmtId="165" fontId="3" fillId="0" borderId="11" xfId="2" applyFont="1" applyFill="1" applyBorder="1" applyAlignment="1" applyProtection="1">
      <alignment horizontal="center" vertical="center"/>
      <protection hidden="1"/>
    </xf>
    <xf numFmtId="165" fontId="3" fillId="0" borderId="11" xfId="2" applyFont="1" applyFill="1" applyBorder="1" applyAlignment="1" applyProtection="1">
      <alignment horizontal="center" vertical="center" wrapText="1"/>
      <protection hidden="1"/>
    </xf>
    <xf numFmtId="166" fontId="3" fillId="0" borderId="12" xfId="3" applyNumberFormat="1" applyFont="1" applyFill="1" applyBorder="1" applyAlignment="1" applyProtection="1">
      <alignment horizontal="center" vertical="center"/>
      <protection hidden="1"/>
    </xf>
    <xf numFmtId="49" fontId="11" fillId="3" borderId="13" xfId="0" applyNumberFormat="1" applyFont="1" applyFill="1" applyBorder="1" applyAlignment="1" applyProtection="1">
      <alignment horizontal="left" vertical="center" wrapText="1"/>
      <protection hidden="1"/>
    </xf>
    <xf numFmtId="166" fontId="13" fillId="3" borderId="14" xfId="3" applyNumberFormat="1" applyFont="1" applyFill="1" applyBorder="1" applyAlignment="1" applyProtection="1">
      <alignment horizontal="center" vertical="center"/>
      <protection hidden="1"/>
    </xf>
    <xf numFmtId="166" fontId="18" fillId="0" borderId="26" xfId="4" applyNumberFormat="1" applyFill="1" applyBorder="1" applyAlignment="1" applyProtection="1">
      <alignment horizontal="right" vertical="center"/>
      <protection hidden="1"/>
    </xf>
    <xf numFmtId="166" fontId="0" fillId="0" borderId="27" xfId="0" applyNumberFormat="1" applyBorder="1" applyAlignment="1" applyProtection="1">
      <alignment vertical="center"/>
      <protection hidden="1"/>
    </xf>
    <xf numFmtId="49" fontId="0" fillId="0" borderId="21" xfId="0" applyNumberFormat="1" applyFont="1" applyFill="1" applyBorder="1" applyAlignment="1" applyProtection="1">
      <alignment horizontal="left" vertical="center" wrapText="1"/>
      <protection hidden="1"/>
    </xf>
    <xf numFmtId="49" fontId="3" fillId="0" borderId="0" xfId="0" applyNumberFormat="1" applyFont="1" applyBorder="1" applyAlignment="1" applyProtection="1">
      <alignment vertical="center"/>
      <protection hidden="1"/>
    </xf>
    <xf numFmtId="165" fontId="3" fillId="0" borderId="0" xfId="0" applyFont="1" applyBorder="1" applyAlignment="1" applyProtection="1">
      <alignment horizontal="left" vertical="center"/>
      <protection hidden="1"/>
    </xf>
    <xf numFmtId="166" fontId="18" fillId="0" borderId="38" xfId="4" applyNumberFormat="1" applyFill="1" applyBorder="1" applyAlignment="1" applyProtection="1">
      <alignment horizontal="right" vertical="center"/>
      <protection hidden="1"/>
    </xf>
    <xf numFmtId="166" fontId="18" fillId="0" borderId="55" xfId="4" applyNumberFormat="1" applyFill="1" applyBorder="1" applyAlignment="1" applyProtection="1">
      <alignment horizontal="right" vertical="center"/>
      <protection hidden="1"/>
    </xf>
    <xf numFmtId="165" fontId="6" fillId="0" borderId="44" xfId="2" applyFont="1" applyFill="1" applyBorder="1" applyAlignment="1" applyProtection="1">
      <alignment horizontal="center" vertical="center" wrapText="1"/>
      <protection hidden="1"/>
    </xf>
    <xf numFmtId="165" fontId="0" fillId="0" borderId="45" xfId="2" applyFont="1" applyFill="1" applyBorder="1" applyAlignment="1" applyProtection="1">
      <alignment horizontal="left" vertical="center" wrapText="1" indent="1"/>
      <protection hidden="1"/>
    </xf>
    <xf numFmtId="165" fontId="6" fillId="0" borderId="33" xfId="2" applyFont="1" applyFill="1" applyBorder="1" applyAlignment="1" applyProtection="1">
      <alignment horizontal="center" vertical="center" wrapText="1"/>
      <protection hidden="1"/>
    </xf>
    <xf numFmtId="165" fontId="0" fillId="0" borderId="1" xfId="2" applyFont="1" applyFill="1" applyBorder="1" applyAlignment="1" applyProtection="1">
      <alignment horizontal="left" vertical="center" wrapText="1" indent="1"/>
      <protection hidden="1"/>
    </xf>
    <xf numFmtId="165" fontId="14" fillId="5" borderId="33" xfId="2" applyFont="1" applyFill="1" applyBorder="1" applyAlignment="1" applyProtection="1">
      <alignment horizontal="center" vertical="center" wrapText="1"/>
      <protection hidden="1"/>
    </xf>
    <xf numFmtId="165" fontId="0" fillId="0" borderId="6" xfId="2" applyFont="1" applyFill="1" applyBorder="1" applyAlignment="1" applyProtection="1">
      <alignment horizontal="left" vertical="center" wrapText="1" indent="1"/>
      <protection hidden="1"/>
    </xf>
    <xf numFmtId="165" fontId="0" fillId="0" borderId="35" xfId="2" applyFont="1" applyFill="1" applyBorder="1" applyAlignment="1" applyProtection="1">
      <alignment horizontal="left" vertical="center" wrapText="1" indent="1"/>
      <protection hidden="1"/>
    </xf>
    <xf numFmtId="49" fontId="0" fillId="0" borderId="56" xfId="0" applyNumberFormat="1" applyFont="1" applyFill="1" applyBorder="1" applyAlignment="1" applyProtection="1">
      <alignment horizontal="left" vertical="center" wrapText="1"/>
      <protection hidden="1"/>
    </xf>
    <xf numFmtId="49" fontId="3" fillId="0" borderId="49" xfId="0" applyNumberFormat="1" applyFont="1" applyBorder="1" applyAlignment="1" applyProtection="1">
      <alignment vertical="center"/>
      <protection hidden="1"/>
    </xf>
    <xf numFmtId="165" fontId="3" fillId="0" borderId="49" xfId="0" applyFont="1" applyBorder="1" applyAlignment="1" applyProtection="1">
      <alignment horizontal="left" vertical="center"/>
      <protection hidden="1"/>
    </xf>
    <xf numFmtId="166" fontId="18" fillId="0" borderId="49" xfId="4" applyNumberFormat="1" applyFill="1" applyBorder="1" applyAlignment="1" applyProtection="1">
      <alignment horizontal="right" vertical="center"/>
      <protection hidden="1"/>
    </xf>
    <xf numFmtId="49" fontId="0" fillId="0" borderId="18" xfId="0" applyNumberFormat="1" applyFont="1" applyFill="1" applyBorder="1" applyAlignment="1" applyProtection="1">
      <alignment horizontal="center" vertical="center" wrapText="1"/>
      <protection hidden="1"/>
    </xf>
    <xf numFmtId="49" fontId="0" fillId="0" borderId="4" xfId="0" applyNumberFormat="1" applyBorder="1" applyAlignment="1" applyProtection="1">
      <alignment horizontal="left" vertical="center" indent="1"/>
      <protection hidden="1"/>
    </xf>
    <xf numFmtId="165" fontId="0" fillId="0" borderId="4" xfId="0" applyBorder="1" applyAlignment="1" applyProtection="1">
      <alignment horizontal="left" vertical="center" wrapText="1" indent="1"/>
      <protection hidden="1"/>
    </xf>
    <xf numFmtId="165" fontId="4" fillId="0" borderId="4" xfId="2" applyFont="1" applyFill="1" applyBorder="1" applyAlignment="1" applyProtection="1">
      <alignment horizontal="left" vertical="center" wrapText="1" indent="1"/>
      <protection hidden="1"/>
    </xf>
    <xf numFmtId="49" fontId="0" fillId="0" borderId="50" xfId="0" applyNumberFormat="1" applyFont="1" applyFill="1" applyBorder="1" applyAlignment="1" applyProtection="1">
      <alignment horizontal="left" vertical="center" wrapText="1"/>
      <protection hidden="1"/>
    </xf>
    <xf numFmtId="49" fontId="3" fillId="0" borderId="9" xfId="0" applyNumberFormat="1" applyFont="1" applyBorder="1" applyAlignment="1" applyProtection="1">
      <alignment vertical="center"/>
      <protection hidden="1"/>
    </xf>
    <xf numFmtId="165" fontId="3" fillId="0" borderId="9" xfId="0" applyFont="1" applyBorder="1" applyAlignment="1" applyProtection="1">
      <alignment horizontal="left" vertical="center"/>
      <protection hidden="1"/>
    </xf>
    <xf numFmtId="166" fontId="18" fillId="0" borderId="9" xfId="4" applyNumberFormat="1" applyFill="1" applyBorder="1" applyAlignment="1" applyProtection="1">
      <alignment horizontal="right" vertical="center"/>
      <protection hidden="1"/>
    </xf>
    <xf numFmtId="49" fontId="14" fillId="4" borderId="18" xfId="0" applyNumberFormat="1" applyFont="1" applyFill="1" applyBorder="1" applyAlignment="1" applyProtection="1">
      <alignment horizontal="center" vertical="center"/>
      <protection hidden="1"/>
    </xf>
    <xf numFmtId="49" fontId="0" fillId="0" borderId="4" xfId="0" applyNumberFormat="1" applyFont="1" applyFill="1" applyBorder="1" applyAlignment="1" applyProtection="1">
      <alignment horizontal="left" vertical="center" indent="1"/>
      <protection hidden="1"/>
    </xf>
    <xf numFmtId="165" fontId="4" fillId="0" borderId="1" xfId="2" applyFont="1" applyFill="1" applyBorder="1" applyAlignment="1" applyProtection="1">
      <alignment horizontal="left" vertical="center" indent="1"/>
      <protection hidden="1"/>
    </xf>
    <xf numFmtId="49" fontId="14" fillId="6" borderId="19" xfId="0" applyNumberFormat="1" applyFont="1" applyFill="1" applyBorder="1" applyAlignment="1" applyProtection="1">
      <alignment horizontal="center" vertical="center" wrapText="1"/>
      <protection hidden="1"/>
    </xf>
    <xf numFmtId="165" fontId="4" fillId="0" borderId="20" xfId="2" applyFont="1" applyFill="1" applyBorder="1" applyAlignment="1" applyProtection="1">
      <alignment horizontal="left" vertical="center" indent="1"/>
      <protection hidden="1"/>
    </xf>
    <xf numFmtId="165" fontId="4" fillId="0" borderId="20" xfId="2" applyFont="1" applyFill="1" applyBorder="1" applyAlignment="1" applyProtection="1">
      <alignment horizontal="left" vertical="center" wrapText="1" indent="1"/>
      <protection hidden="1"/>
    </xf>
    <xf numFmtId="49" fontId="0" fillId="0" borderId="28" xfId="0" applyNumberFormat="1" applyFont="1" applyFill="1" applyBorder="1" applyAlignment="1" applyProtection="1">
      <alignment horizontal="center" vertical="center" wrapText="1"/>
      <protection hidden="1"/>
    </xf>
    <xf numFmtId="49" fontId="0" fillId="0" borderId="29" xfId="0" applyNumberFormat="1" applyBorder="1" applyAlignment="1" applyProtection="1">
      <alignment horizontal="left" vertical="center" indent="1"/>
      <protection hidden="1"/>
    </xf>
    <xf numFmtId="165" fontId="0" fillId="0" borderId="29" xfId="0" applyBorder="1" applyAlignment="1" applyProtection="1">
      <alignment horizontal="left" vertical="center" wrapText="1" indent="1"/>
      <protection hidden="1"/>
    </xf>
    <xf numFmtId="165" fontId="0" fillId="0" borderId="29" xfId="2" applyFont="1" applyFill="1" applyBorder="1" applyAlignment="1" applyProtection="1">
      <alignment horizontal="left" vertical="center" wrapText="1" indent="1"/>
      <protection hidden="1"/>
    </xf>
    <xf numFmtId="49" fontId="0" fillId="0" borderId="42" xfId="0" applyNumberFormat="1" applyFont="1" applyFill="1" applyBorder="1" applyAlignment="1" applyProtection="1">
      <alignment horizontal="center" vertical="center" wrapText="1"/>
      <protection hidden="1"/>
    </xf>
    <xf numFmtId="165" fontId="0" fillId="0" borderId="4" xfId="2" applyFont="1" applyFill="1" applyBorder="1" applyAlignment="1" applyProtection="1">
      <alignment horizontal="left" vertical="center" wrapText="1" indent="1"/>
      <protection hidden="1"/>
    </xf>
    <xf numFmtId="49" fontId="0" fillId="0" borderId="58" xfId="0" applyNumberFormat="1" applyFont="1" applyFill="1" applyBorder="1" applyAlignment="1" applyProtection="1">
      <alignment horizontal="center" vertical="center" wrapText="1"/>
      <protection hidden="1"/>
    </xf>
    <xf numFmtId="49" fontId="0" fillId="0" borderId="59" xfId="0" applyNumberFormat="1" applyBorder="1" applyAlignment="1" applyProtection="1">
      <alignment horizontal="left" vertical="center" indent="1"/>
      <protection hidden="1"/>
    </xf>
    <xf numFmtId="165" fontId="0" fillId="0" borderId="59" xfId="0" applyBorder="1" applyAlignment="1" applyProtection="1">
      <alignment horizontal="left" vertical="center" wrapText="1" indent="1"/>
      <protection hidden="1"/>
    </xf>
    <xf numFmtId="165" fontId="4" fillId="0" borderId="59" xfId="2" applyFont="1" applyFill="1" applyBorder="1" applyAlignment="1" applyProtection="1">
      <alignment horizontal="left" vertical="center" wrapText="1" indent="1"/>
      <protection hidden="1"/>
    </xf>
    <xf numFmtId="49" fontId="0" fillId="0" borderId="8" xfId="0" applyNumberFormat="1" applyBorder="1" applyAlignment="1" applyProtection="1">
      <alignment horizontal="left" vertical="center" indent="1"/>
      <protection hidden="1"/>
    </xf>
    <xf numFmtId="165" fontId="0" fillId="0" borderId="8" xfId="0" applyBorder="1" applyAlignment="1" applyProtection="1">
      <alignment horizontal="left" vertical="center" wrapText="1" indent="1"/>
      <protection hidden="1"/>
    </xf>
    <xf numFmtId="165" fontId="0" fillId="0" borderId="8" xfId="2" applyFont="1" applyFill="1" applyBorder="1" applyAlignment="1" applyProtection="1">
      <alignment horizontal="left" vertical="center" wrapText="1" indent="1"/>
      <protection hidden="1"/>
    </xf>
    <xf numFmtId="49" fontId="0" fillId="0" borderId="16" xfId="0" applyNumberFormat="1" applyFont="1" applyFill="1" applyBorder="1" applyAlignment="1" applyProtection="1">
      <alignment horizontal="center" vertical="center" wrapText="1"/>
      <protection hidden="1"/>
    </xf>
    <xf numFmtId="165" fontId="17" fillId="0" borderId="4" xfId="2" applyFont="1" applyFill="1" applyBorder="1" applyAlignment="1" applyProtection="1">
      <alignment horizontal="left" vertical="center" wrapText="1" indent="1"/>
      <protection hidden="1"/>
    </xf>
    <xf numFmtId="49" fontId="0" fillId="0" borderId="22" xfId="0" applyNumberFormat="1" applyFont="1" applyFill="1" applyBorder="1" applyAlignment="1" applyProtection="1">
      <alignment horizontal="center" vertical="center" wrapText="1"/>
      <protection hidden="1"/>
    </xf>
    <xf numFmtId="49" fontId="0" fillId="0" borderId="23" xfId="0" applyNumberFormat="1" applyBorder="1" applyAlignment="1" applyProtection="1">
      <alignment horizontal="left" vertical="center" indent="1"/>
      <protection hidden="1"/>
    </xf>
    <xf numFmtId="165" fontId="0" fillId="0" borderId="23" xfId="0" applyBorder="1" applyAlignment="1" applyProtection="1">
      <alignment horizontal="left" vertical="center" wrapText="1" indent="1"/>
      <protection hidden="1"/>
    </xf>
    <xf numFmtId="165" fontId="0" fillId="0" borderId="23" xfId="2" applyFont="1" applyFill="1" applyBorder="1" applyAlignment="1" applyProtection="1">
      <alignment horizontal="left" vertical="center" wrapText="1" indent="1"/>
      <protection hidden="1"/>
    </xf>
    <xf numFmtId="49" fontId="0" fillId="0" borderId="11" xfId="0" applyNumberFormat="1" applyBorder="1" applyAlignment="1" applyProtection="1">
      <alignment horizontal="left" vertical="center" indent="1"/>
      <protection hidden="1"/>
    </xf>
    <xf numFmtId="165" fontId="0" fillId="0" borderId="11" xfId="0" applyBorder="1" applyAlignment="1" applyProtection="1">
      <alignment horizontal="left" vertical="center" wrapText="1" indent="1"/>
      <protection hidden="1"/>
    </xf>
    <xf numFmtId="165" fontId="0" fillId="0" borderId="11" xfId="2" applyFont="1" applyFill="1" applyBorder="1" applyAlignment="1" applyProtection="1">
      <alignment horizontal="left" vertical="center" wrapText="1" indent="1"/>
      <protection hidden="1"/>
    </xf>
    <xf numFmtId="165" fontId="3" fillId="0" borderId="9" xfId="0" applyFont="1" applyBorder="1" applyAlignment="1" applyProtection="1">
      <alignment horizontal="left" vertical="center" wrapText="1"/>
      <protection hidden="1"/>
    </xf>
    <xf numFmtId="165" fontId="6" fillId="0" borderId="15" xfId="2" applyFont="1" applyFill="1" applyBorder="1" applyAlignment="1" applyProtection="1">
      <alignment horizontal="center" vertical="center" wrapText="1"/>
      <protection hidden="1"/>
    </xf>
    <xf numFmtId="165" fontId="4" fillId="0" borderId="6" xfId="2" applyFont="1" applyFill="1" applyBorder="1" applyAlignment="1" applyProtection="1">
      <alignment horizontal="left" vertical="center" indent="1"/>
      <protection hidden="1"/>
    </xf>
    <xf numFmtId="165" fontId="17" fillId="0" borderId="6" xfId="2" applyFont="1" applyFill="1" applyBorder="1" applyAlignment="1" applyProtection="1">
      <alignment horizontal="left" vertical="center" wrapText="1" indent="1"/>
      <protection hidden="1"/>
    </xf>
    <xf numFmtId="165" fontId="6" fillId="0" borderId="17" xfId="2" applyFont="1" applyFill="1" applyBorder="1" applyAlignment="1" applyProtection="1">
      <alignment horizontal="center" vertical="center" wrapText="1"/>
      <protection hidden="1"/>
    </xf>
    <xf numFmtId="165" fontId="4" fillId="0" borderId="29" xfId="2" applyFont="1" applyFill="1" applyBorder="1" applyAlignment="1" applyProtection="1">
      <alignment horizontal="left" vertical="center" wrapText="1" indent="1"/>
      <protection hidden="1"/>
    </xf>
    <xf numFmtId="49" fontId="0" fillId="0" borderId="60" xfId="0" applyNumberFormat="1" applyBorder="1" applyAlignment="1" applyProtection="1">
      <alignment horizontal="left" vertical="center" indent="1"/>
      <protection hidden="1"/>
    </xf>
    <xf numFmtId="165" fontId="0" fillId="0" borderId="60" xfId="0" applyBorder="1" applyAlignment="1" applyProtection="1">
      <alignment horizontal="left" vertical="center" wrapText="1" indent="1"/>
      <protection hidden="1"/>
    </xf>
    <xf numFmtId="165" fontId="0" fillId="0" borderId="60" xfId="2" applyFont="1" applyFill="1" applyBorder="1" applyAlignment="1" applyProtection="1">
      <alignment horizontal="left" vertical="center" wrapText="1" indent="1"/>
      <protection hidden="1"/>
    </xf>
    <xf numFmtId="165" fontId="4" fillId="0" borderId="8" xfId="2" applyFont="1" applyFill="1" applyBorder="1" applyAlignment="1" applyProtection="1">
      <alignment horizontal="left" vertical="center" wrapText="1" indent="1"/>
      <protection hidden="1"/>
    </xf>
    <xf numFmtId="49" fontId="0" fillId="0" borderId="33" xfId="0" applyNumberFormat="1" applyFont="1" applyFill="1" applyBorder="1" applyAlignment="1" applyProtection="1">
      <alignment horizontal="center" vertical="center" wrapText="1"/>
      <protection hidden="1"/>
    </xf>
    <xf numFmtId="165" fontId="0" fillId="0" borderId="59" xfId="2" applyFont="1" applyFill="1" applyBorder="1" applyAlignment="1" applyProtection="1">
      <alignment horizontal="left" vertical="center" wrapText="1" indent="1"/>
      <protection hidden="1"/>
    </xf>
    <xf numFmtId="49" fontId="0" fillId="0" borderId="7" xfId="0" applyNumberFormat="1" applyBorder="1" applyAlignment="1" applyProtection="1">
      <alignment horizontal="left" vertical="center" indent="1"/>
      <protection hidden="1"/>
    </xf>
    <xf numFmtId="165" fontId="0" fillId="0" borderId="7" xfId="0" applyBorder="1" applyAlignment="1" applyProtection="1">
      <alignment horizontal="left" vertical="center" wrapText="1" indent="1"/>
      <protection hidden="1"/>
    </xf>
    <xf numFmtId="165" fontId="4" fillId="0" borderId="7" xfId="2" applyFont="1" applyFill="1" applyBorder="1" applyAlignment="1" applyProtection="1">
      <alignment horizontal="left" vertical="center" wrapText="1" indent="1"/>
      <protection hidden="1"/>
    </xf>
    <xf numFmtId="49" fontId="0" fillId="0" borderId="44" xfId="0" applyNumberFormat="1" applyFont="1" applyFill="1" applyBorder="1" applyAlignment="1" applyProtection="1">
      <alignment horizontal="center" vertical="center" wrapText="1"/>
      <protection hidden="1"/>
    </xf>
    <xf numFmtId="165" fontId="17" fillId="0" borderId="29" xfId="2" applyFont="1" applyFill="1" applyBorder="1" applyAlignment="1" applyProtection="1">
      <alignment horizontal="left" vertical="center" wrapText="1" indent="1"/>
      <protection hidden="1"/>
    </xf>
    <xf numFmtId="49" fontId="0" fillId="0" borderId="63" xfId="0" applyNumberFormat="1" applyFont="1" applyFill="1" applyBorder="1" applyAlignment="1" applyProtection="1">
      <alignment horizontal="center" vertical="center" wrapText="1"/>
      <protection hidden="1"/>
    </xf>
    <xf numFmtId="49" fontId="0" fillId="0" borderId="62" xfId="0" applyNumberFormat="1" applyFont="1" applyFill="1" applyBorder="1" applyAlignment="1" applyProtection="1">
      <alignment horizontal="center" vertical="center" wrapText="1"/>
      <protection hidden="1"/>
    </xf>
    <xf numFmtId="165" fontId="6" fillId="0" borderId="16" xfId="2" applyFont="1" applyFill="1" applyBorder="1" applyAlignment="1" applyProtection="1">
      <alignment horizontal="center" vertical="center" wrapText="1"/>
      <protection hidden="1"/>
    </xf>
    <xf numFmtId="49" fontId="0" fillId="0" borderId="48" xfId="0" applyNumberFormat="1" applyFont="1" applyFill="1" applyBorder="1" applyAlignment="1" applyProtection="1">
      <alignment horizontal="left" vertical="center" wrapText="1"/>
      <protection hidden="1"/>
    </xf>
    <xf numFmtId="165" fontId="0" fillId="0" borderId="5" xfId="2" applyFont="1" applyFill="1" applyBorder="1" applyAlignment="1" applyProtection="1">
      <alignment horizontal="left" vertical="center" wrapText="1" indent="1"/>
      <protection hidden="1"/>
    </xf>
    <xf numFmtId="165" fontId="6" fillId="0" borderId="19" xfId="2" applyFont="1" applyFill="1" applyBorder="1" applyAlignment="1" applyProtection="1">
      <alignment horizontal="center" vertical="center" wrapText="1"/>
      <protection hidden="1"/>
    </xf>
    <xf numFmtId="165" fontId="4" fillId="0" borderId="24" xfId="2" applyFont="1" applyFill="1" applyBorder="1" applyAlignment="1" applyProtection="1">
      <alignment horizontal="left" vertical="center" indent="1"/>
      <protection hidden="1"/>
    </xf>
    <xf numFmtId="165" fontId="2" fillId="0" borderId="23" xfId="2" applyFont="1" applyFill="1" applyBorder="1" applyAlignment="1" applyProtection="1">
      <alignment horizontal="left" vertical="center" wrapText="1" indent="1"/>
      <protection hidden="1"/>
    </xf>
    <xf numFmtId="49" fontId="0" fillId="0" borderId="4" xfId="0" applyNumberFormat="1" applyFont="1" applyFill="1" applyBorder="1" applyAlignment="1" applyProtection="1">
      <alignment horizontal="center" vertical="center"/>
      <protection hidden="1"/>
    </xf>
    <xf numFmtId="165" fontId="0" fillId="0" borderId="8" xfId="0" applyFont="1" applyBorder="1" applyAlignment="1" applyProtection="1">
      <alignment horizontal="left" vertical="center" wrapText="1" indent="1"/>
      <protection hidden="1"/>
    </xf>
    <xf numFmtId="49" fontId="16" fillId="0" borderId="18" xfId="0" applyNumberFormat="1" applyFont="1" applyFill="1" applyBorder="1" applyAlignment="1" applyProtection="1">
      <alignment horizontal="center" vertical="center"/>
      <protection hidden="1"/>
    </xf>
    <xf numFmtId="165" fontId="0" fillId="0" borderId="4" xfId="0" applyFont="1" applyBorder="1" applyAlignment="1" applyProtection="1">
      <alignment horizontal="left" vertical="center" wrapText="1" indent="1"/>
      <protection hidden="1"/>
    </xf>
    <xf numFmtId="49" fontId="16" fillId="0" borderId="13" xfId="0" applyNumberFormat="1" applyFont="1" applyFill="1" applyBorder="1" applyAlignment="1" applyProtection="1">
      <alignment horizontal="center" vertical="center"/>
      <protection hidden="1"/>
    </xf>
    <xf numFmtId="165" fontId="0" fillId="0" borderId="7" xfId="2" applyFont="1" applyFill="1" applyBorder="1" applyAlignment="1" applyProtection="1">
      <alignment horizontal="left" vertical="center" wrapText="1" indent="1"/>
      <protection hidden="1"/>
    </xf>
    <xf numFmtId="165" fontId="4" fillId="0" borderId="45" xfId="2" applyFont="1" applyFill="1" applyBorder="1" applyAlignment="1" applyProtection="1">
      <alignment horizontal="left" vertical="center" indent="1"/>
      <protection hidden="1"/>
    </xf>
    <xf numFmtId="49" fontId="0" fillId="0" borderId="0" xfId="0" applyNumberFormat="1" applyFont="1" applyAlignment="1" applyProtection="1">
      <alignment horizontal="center" vertical="center"/>
      <protection hidden="1"/>
    </xf>
    <xf numFmtId="165" fontId="0" fillId="0" borderId="0" xfId="0" applyAlignment="1" applyProtection="1">
      <alignment horizontal="center" vertical="center"/>
      <protection hidden="1"/>
    </xf>
    <xf numFmtId="165" fontId="0" fillId="0" borderId="0" xfId="0" applyFont="1" applyAlignment="1" applyProtection="1">
      <alignment vertical="center" wrapText="1"/>
      <protection hidden="1"/>
    </xf>
    <xf numFmtId="166" fontId="0" fillId="0" borderId="0" xfId="0" applyNumberFormat="1" applyAlignment="1" applyProtection="1">
      <alignment vertical="center"/>
      <protection hidden="1"/>
    </xf>
    <xf numFmtId="165" fontId="0" fillId="0" borderId="3" xfId="0" applyBorder="1" applyProtection="1">
      <protection hidden="1"/>
    </xf>
    <xf numFmtId="49" fontId="0" fillId="0" borderId="0" xfId="0" applyNumberFormat="1" applyFont="1" applyBorder="1" applyAlignment="1" applyProtection="1">
      <alignment horizontal="left"/>
      <protection hidden="1"/>
    </xf>
    <xf numFmtId="165" fontId="0" fillId="0" borderId="0" xfId="0" applyBorder="1" applyAlignment="1" applyProtection="1">
      <alignment horizontal="left"/>
      <protection hidden="1"/>
    </xf>
    <xf numFmtId="49" fontId="7" fillId="0" borderId="0" xfId="0" applyNumberFormat="1" applyFont="1" applyAlignment="1" applyProtection="1">
      <alignment horizontal="left" vertical="center"/>
      <protection hidden="1"/>
    </xf>
    <xf numFmtId="49" fontId="9" fillId="0" borderId="0" xfId="0" applyNumberFormat="1" applyFont="1" applyAlignment="1" applyProtection="1">
      <alignment horizontal="left" vertical="center"/>
      <protection hidden="1"/>
    </xf>
    <xf numFmtId="49" fontId="0" fillId="0" borderId="0" xfId="0" applyNumberFormat="1" applyAlignment="1" applyProtection="1">
      <alignment horizontal="left" vertical="center"/>
      <protection hidden="1"/>
    </xf>
    <xf numFmtId="165" fontId="6" fillId="0" borderId="0" xfId="2" applyFont="1" applyFill="1" applyBorder="1" applyAlignment="1" applyProtection="1">
      <alignment horizontal="left" vertical="center"/>
      <protection hidden="1"/>
    </xf>
    <xf numFmtId="49" fontId="0" fillId="0" borderId="0" xfId="0" applyNumberFormat="1" applyBorder="1" applyAlignment="1" applyProtection="1">
      <alignment horizontal="right" vertical="center"/>
      <protection hidden="1"/>
    </xf>
    <xf numFmtId="49" fontId="0" fillId="0" borderId="0" xfId="0" applyNumberFormat="1" applyFont="1" applyAlignment="1" applyProtection="1">
      <alignment horizontal="left" vertical="top"/>
      <protection hidden="1"/>
    </xf>
    <xf numFmtId="165" fontId="0" fillId="0" borderId="0" xfId="0" applyAlignment="1" applyProtection="1">
      <alignment vertical="top"/>
      <protection hidden="1"/>
    </xf>
    <xf numFmtId="49" fontId="22" fillId="0" borderId="0" xfId="0" applyNumberFormat="1" applyFont="1" applyAlignment="1" applyProtection="1">
      <alignment horizontal="left"/>
      <protection hidden="1"/>
    </xf>
    <xf numFmtId="165" fontId="20" fillId="0" borderId="0" xfId="0" applyFont="1" applyAlignment="1" applyProtection="1">
      <alignment horizontal="left" vertical="top"/>
      <protection hidden="1"/>
    </xf>
    <xf numFmtId="49" fontId="21" fillId="0" borderId="0" xfId="0" applyNumberFormat="1" applyFont="1" applyAlignment="1" applyProtection="1">
      <alignment horizontal="left"/>
      <protection hidden="1"/>
    </xf>
    <xf numFmtId="165" fontId="16" fillId="0" borderId="0" xfId="0" applyFont="1" applyAlignment="1" applyProtection="1">
      <alignment horizontal="left" vertical="center" indent="1"/>
      <protection hidden="1"/>
    </xf>
    <xf numFmtId="165" fontId="13" fillId="0" borderId="0" xfId="0" applyFont="1" applyFill="1" applyAlignment="1" applyProtection="1">
      <protection hidden="1"/>
    </xf>
    <xf numFmtId="9" fontId="2" fillId="2" borderId="0" xfId="2" applyNumberFormat="1" applyFont="1" applyFill="1" applyAlignment="1">
      <alignment horizontal="center" vertical="center"/>
    </xf>
    <xf numFmtId="165" fontId="15" fillId="0" borderId="0" xfId="0" applyNumberFormat="1" applyFont="1" applyBorder="1" applyAlignment="1" applyProtection="1">
      <alignment horizontal="center" vertical="center" wrapText="1"/>
      <protection hidden="1"/>
    </xf>
    <xf numFmtId="168" fontId="0" fillId="0" borderId="0" xfId="0" applyNumberFormat="1" applyAlignment="1" applyProtection="1">
      <alignment horizontal="center" vertical="center"/>
      <protection hidden="1"/>
    </xf>
    <xf numFmtId="165" fontId="0" fillId="0" borderId="0" xfId="0" applyAlignment="1">
      <alignment horizontal="center"/>
    </xf>
    <xf numFmtId="165" fontId="2" fillId="0" borderId="0" xfId="2" applyFont="1" applyAlignment="1">
      <alignment horizontal="center"/>
    </xf>
    <xf numFmtId="165" fontId="2" fillId="2" borderId="0" xfId="2" applyFont="1" applyFill="1" applyBorder="1" applyAlignment="1"/>
    <xf numFmtId="165" fontId="0" fillId="2" borderId="0" xfId="2" applyFont="1" applyFill="1" applyBorder="1" applyAlignment="1">
      <alignment vertical="center"/>
    </xf>
    <xf numFmtId="165" fontId="2" fillId="2" borderId="0" xfId="2" applyFont="1" applyFill="1" applyBorder="1" applyAlignment="1">
      <alignment vertical="center"/>
    </xf>
    <xf numFmtId="165" fontId="10" fillId="0" borderId="0" xfId="0" applyFont="1" applyBorder="1" applyAlignment="1" applyProtection="1">
      <alignment horizontal="left" vertical="center"/>
      <protection hidden="1"/>
    </xf>
    <xf numFmtId="165" fontId="23" fillId="2" borderId="0" xfId="2" applyFont="1" applyFill="1" applyAlignment="1">
      <alignment vertical="center"/>
    </xf>
    <xf numFmtId="49" fontId="11" fillId="3" borderId="65" xfId="0" applyNumberFormat="1" applyFont="1" applyFill="1" applyBorder="1" applyAlignment="1" applyProtection="1">
      <alignment horizontal="left" vertical="center"/>
      <protection hidden="1"/>
    </xf>
    <xf numFmtId="168" fontId="13" fillId="3" borderId="66" xfId="3" applyNumberFormat="1" applyFont="1" applyFill="1" applyBorder="1" applyAlignment="1" applyProtection="1">
      <alignment horizontal="center" vertical="center"/>
      <protection hidden="1"/>
    </xf>
    <xf numFmtId="165" fontId="3" fillId="0" borderId="25" xfId="2" applyFont="1" applyFill="1" applyBorder="1" applyAlignment="1" applyProtection="1">
      <alignment horizontal="center" vertical="center" wrapText="1"/>
      <protection hidden="1"/>
    </xf>
    <xf numFmtId="165" fontId="3" fillId="0" borderId="27" xfId="2" applyFont="1" applyFill="1" applyBorder="1" applyAlignment="1" applyProtection="1">
      <alignment horizontal="center" vertical="center"/>
      <protection hidden="1"/>
    </xf>
    <xf numFmtId="168" fontId="3" fillId="0" borderId="64" xfId="3" applyNumberFormat="1" applyFont="1" applyFill="1" applyBorder="1" applyAlignment="1" applyProtection="1">
      <alignment horizontal="center" vertical="center" wrapText="1"/>
      <protection hidden="1"/>
    </xf>
    <xf numFmtId="165" fontId="0" fillId="0" borderId="67" xfId="0" applyBorder="1"/>
    <xf numFmtId="9" fontId="2" fillId="2" borderId="68" xfId="2" applyNumberFormat="1" applyFont="1" applyFill="1" applyBorder="1" applyAlignment="1">
      <alignment horizontal="center" vertical="center"/>
    </xf>
    <xf numFmtId="165" fontId="4" fillId="2" borderId="67" xfId="2" applyFont="1" applyFill="1" applyBorder="1" applyAlignment="1">
      <alignment vertical="center"/>
    </xf>
    <xf numFmtId="165" fontId="2" fillId="0" borderId="68" xfId="2" applyFont="1" applyBorder="1" applyAlignment="1">
      <alignment horizontal="center"/>
    </xf>
    <xf numFmtId="165" fontId="0" fillId="0" borderId="69" xfId="0" applyBorder="1"/>
    <xf numFmtId="165" fontId="0" fillId="0" borderId="0" xfId="0" applyAlignment="1">
      <alignment horizontal="left" indent="1"/>
    </xf>
    <xf numFmtId="165" fontId="17" fillId="0" borderId="0" xfId="0" applyFont="1" applyAlignment="1">
      <alignment horizontal="left" vertical="top"/>
    </xf>
    <xf numFmtId="165" fontId="0" fillId="0" borderId="1" xfId="2" applyFont="1" applyFill="1" applyBorder="1" applyAlignment="1" applyProtection="1">
      <alignment horizontal="left" vertical="center" indent="1"/>
      <protection hidden="1"/>
    </xf>
    <xf numFmtId="165" fontId="0" fillId="0" borderId="4" xfId="0" applyFont="1" applyBorder="1" applyAlignment="1" applyProtection="1">
      <alignment horizontal="center" vertical="center"/>
      <protection hidden="1"/>
    </xf>
    <xf numFmtId="165" fontId="0" fillId="0" borderId="7" xfId="0" applyFont="1" applyBorder="1" applyAlignment="1" applyProtection="1">
      <alignment horizontal="center" vertical="center"/>
      <protection hidden="1"/>
    </xf>
    <xf numFmtId="165" fontId="0" fillId="0" borderId="1" xfId="2" applyFont="1" applyFill="1" applyBorder="1" applyAlignment="1" applyProtection="1">
      <alignment horizontal="center" vertical="center"/>
      <protection hidden="1"/>
    </xf>
    <xf numFmtId="165" fontId="0" fillId="0" borderId="1" xfId="2" applyFont="1" applyFill="1" applyBorder="1" applyAlignment="1" applyProtection="1">
      <alignment horizontal="center" vertical="center" wrapText="1"/>
      <protection hidden="1"/>
    </xf>
    <xf numFmtId="165" fontId="0" fillId="0" borderId="45" xfId="2" applyFont="1" applyFill="1" applyBorder="1" applyAlignment="1" applyProtection="1">
      <alignment horizontal="center" vertical="center"/>
      <protection hidden="1"/>
    </xf>
    <xf numFmtId="165" fontId="0" fillId="0" borderId="39" xfId="2" applyFont="1" applyFill="1" applyBorder="1" applyAlignment="1" applyProtection="1">
      <alignment horizontal="center" vertical="center"/>
      <protection hidden="1"/>
    </xf>
    <xf numFmtId="165" fontId="0" fillId="0" borderId="6" xfId="2" applyFont="1" applyFill="1" applyBorder="1" applyAlignment="1" applyProtection="1">
      <alignment horizontal="center" vertical="center"/>
      <protection hidden="1"/>
    </xf>
    <xf numFmtId="165" fontId="0" fillId="0" borderId="6" xfId="2" applyFont="1" applyFill="1" applyBorder="1" applyAlignment="1" applyProtection="1">
      <alignment horizontal="left" vertical="center" wrapText="1"/>
      <protection hidden="1"/>
    </xf>
    <xf numFmtId="165" fontId="0" fillId="0" borderId="1" xfId="2" applyFont="1" applyFill="1" applyBorder="1" applyAlignment="1" applyProtection="1">
      <alignment horizontal="left" vertical="center" wrapText="1"/>
      <protection hidden="1"/>
    </xf>
    <xf numFmtId="165" fontId="0" fillId="0" borderId="40" xfId="0" applyBorder="1" applyAlignment="1" applyProtection="1">
      <alignment vertical="center" wrapText="1"/>
      <protection hidden="1"/>
    </xf>
    <xf numFmtId="165" fontId="3" fillId="0" borderId="40" xfId="0" applyFont="1" applyBorder="1" applyAlignment="1" applyProtection="1">
      <alignment horizontal="left" vertical="center" wrapText="1"/>
      <protection hidden="1"/>
    </xf>
    <xf numFmtId="165" fontId="0" fillId="0" borderId="35" xfId="2" applyFont="1" applyFill="1" applyBorder="1" applyAlignment="1" applyProtection="1">
      <alignment horizontal="center" vertical="center"/>
      <protection hidden="1"/>
    </xf>
    <xf numFmtId="165" fontId="0" fillId="0" borderId="6" xfId="1" applyFont="1" applyFill="1" applyBorder="1" applyAlignment="1" applyProtection="1">
      <alignment horizontal="left" vertical="center" wrapText="1" indent="1"/>
      <protection hidden="1"/>
    </xf>
    <xf numFmtId="165" fontId="0" fillId="0" borderId="1" xfId="1" applyFont="1" applyFill="1" applyBorder="1" applyAlignment="1" applyProtection="1">
      <alignment horizontal="left" vertical="center" wrapText="1" indent="1"/>
      <protection hidden="1"/>
    </xf>
    <xf numFmtId="165" fontId="0" fillId="0" borderId="35" xfId="1" applyFont="1" applyFill="1" applyBorder="1" applyAlignment="1" applyProtection="1">
      <alignment horizontal="left" vertical="center" wrapText="1" indent="1"/>
      <protection hidden="1"/>
    </xf>
    <xf numFmtId="165" fontId="0" fillId="0" borderId="71" xfId="2" applyFont="1" applyFill="1" applyBorder="1" applyAlignment="1" applyProtection="1">
      <alignment horizontal="center" vertical="center"/>
      <protection hidden="1"/>
    </xf>
    <xf numFmtId="165" fontId="0" fillId="0" borderId="39" xfId="2" applyFont="1" applyFill="1" applyBorder="1" applyAlignment="1" applyProtection="1">
      <alignment horizontal="left" vertical="center" wrapText="1" indent="1"/>
      <protection hidden="1"/>
    </xf>
    <xf numFmtId="165" fontId="0" fillId="0" borderId="39" xfId="1" applyFont="1" applyFill="1" applyBorder="1" applyAlignment="1" applyProtection="1">
      <alignment horizontal="left" vertical="center" wrapText="1" indent="1"/>
      <protection hidden="1"/>
    </xf>
    <xf numFmtId="165" fontId="0" fillId="0" borderId="5" xfId="2" applyFont="1" applyFill="1" applyBorder="1" applyAlignment="1" applyProtection="1">
      <alignment horizontal="center" vertical="center"/>
      <protection hidden="1"/>
    </xf>
    <xf numFmtId="165" fontId="4" fillId="0" borderId="1" xfId="2" applyFont="1" applyFill="1" applyBorder="1" applyAlignment="1" applyProtection="1">
      <alignment vertical="center"/>
      <protection hidden="1"/>
    </xf>
    <xf numFmtId="165" fontId="25" fillId="0" borderId="0" xfId="0" applyFont="1" applyAlignment="1">
      <alignment horizontal="left" vertical="center"/>
    </xf>
    <xf numFmtId="49" fontId="3" fillId="0" borderId="0" xfId="0" applyNumberFormat="1" applyFont="1" applyAlignment="1" applyProtection="1">
      <alignment horizontal="left" vertical="center"/>
      <protection hidden="1"/>
    </xf>
    <xf numFmtId="165" fontId="9" fillId="0" borderId="0" xfId="0" applyFont="1" applyAlignment="1" applyProtection="1">
      <alignment vertical="center"/>
      <protection hidden="1"/>
    </xf>
    <xf numFmtId="49" fontId="9" fillId="0" borderId="72" xfId="0" applyNumberFormat="1" applyFont="1" applyFill="1" applyBorder="1" applyAlignment="1" applyProtection="1">
      <alignment horizontal="left" vertical="center"/>
      <protection hidden="1"/>
    </xf>
    <xf numFmtId="165" fontId="9" fillId="0" borderId="51" xfId="0" applyFont="1" applyBorder="1" applyAlignment="1" applyProtection="1">
      <alignment vertical="center"/>
      <protection hidden="1"/>
    </xf>
    <xf numFmtId="165" fontId="0" fillId="0" borderId="51" xfId="0" applyBorder="1" applyAlignment="1" applyProtection="1">
      <alignment horizontal="left" vertical="center"/>
      <protection hidden="1"/>
    </xf>
    <xf numFmtId="49" fontId="9" fillId="0" borderId="69" xfId="0" applyNumberFormat="1" applyFont="1" applyFill="1" applyBorder="1" applyAlignment="1" applyProtection="1">
      <alignment horizontal="left" vertical="center"/>
      <protection hidden="1"/>
    </xf>
    <xf numFmtId="165" fontId="9" fillId="0" borderId="70" xfId="0" applyFont="1" applyBorder="1" applyAlignment="1" applyProtection="1">
      <alignment vertical="center"/>
      <protection hidden="1"/>
    </xf>
    <xf numFmtId="165" fontId="0" fillId="0" borderId="70" xfId="0" applyBorder="1" applyAlignment="1" applyProtection="1">
      <alignment horizontal="left" vertical="center"/>
      <protection hidden="1"/>
    </xf>
    <xf numFmtId="166" fontId="18" fillId="0" borderId="70" xfId="4" applyNumberFormat="1" applyFill="1" applyBorder="1" applyAlignment="1" applyProtection="1">
      <alignment horizontal="right" vertical="center"/>
      <protection hidden="1"/>
    </xf>
    <xf numFmtId="49" fontId="0" fillId="0" borderId="1" xfId="0" applyNumberFormat="1" applyFont="1" applyFill="1" applyBorder="1" applyAlignment="1" applyProtection="1">
      <alignment horizontal="center" vertical="center" wrapText="1"/>
      <protection hidden="1"/>
    </xf>
    <xf numFmtId="49" fontId="0" fillId="0" borderId="1" xfId="0" applyNumberFormat="1" applyBorder="1" applyAlignment="1" applyProtection="1">
      <alignment horizontal="left" vertical="center" indent="1"/>
      <protection hidden="1"/>
    </xf>
    <xf numFmtId="165" fontId="0" fillId="0" borderId="1" xfId="0" applyBorder="1" applyAlignment="1" applyProtection="1">
      <alignment horizontal="left" vertical="center" wrapText="1" indent="1"/>
      <protection hidden="1"/>
    </xf>
    <xf numFmtId="49" fontId="0" fillId="0" borderId="57" xfId="0" applyNumberFormat="1" applyFont="1" applyFill="1" applyBorder="1" applyAlignment="1" applyProtection="1">
      <alignment horizontal="center" vertical="center" wrapText="1"/>
      <protection hidden="1"/>
    </xf>
    <xf numFmtId="165" fontId="0" fillId="0" borderId="0" xfId="0" applyFill="1" applyProtection="1">
      <protection hidden="1"/>
    </xf>
    <xf numFmtId="49" fontId="0" fillId="0" borderId="73" xfId="0" applyNumberFormat="1" applyFont="1" applyFill="1" applyBorder="1" applyAlignment="1" applyProtection="1">
      <alignment horizontal="left" vertical="center" wrapText="1"/>
      <protection hidden="1"/>
    </xf>
    <xf numFmtId="49" fontId="3" fillId="0" borderId="38" xfId="0" applyNumberFormat="1" applyFont="1" applyBorder="1" applyAlignment="1" applyProtection="1">
      <alignment vertical="center"/>
      <protection hidden="1"/>
    </xf>
    <xf numFmtId="165" fontId="3" fillId="0" borderId="38" xfId="0" applyFont="1" applyBorder="1" applyAlignment="1" applyProtection="1">
      <alignment horizontal="left" vertical="center" wrapText="1"/>
      <protection hidden="1"/>
    </xf>
    <xf numFmtId="49" fontId="9" fillId="0" borderId="74" xfId="0" applyNumberFormat="1" applyFont="1" applyFill="1" applyBorder="1" applyAlignment="1" applyProtection="1">
      <alignment horizontal="left" vertical="center"/>
      <protection hidden="1"/>
    </xf>
    <xf numFmtId="165" fontId="9" fillId="0" borderId="75" xfId="0" applyFont="1" applyBorder="1" applyAlignment="1" applyProtection="1">
      <alignment vertical="center"/>
      <protection hidden="1"/>
    </xf>
    <xf numFmtId="165" fontId="0" fillId="0" borderId="75" xfId="0" applyBorder="1" applyAlignment="1" applyProtection="1">
      <alignment horizontal="left" vertical="center"/>
      <protection hidden="1"/>
    </xf>
    <xf numFmtId="166" fontId="18" fillId="0" borderId="76" xfId="4" applyNumberFormat="1" applyFill="1" applyBorder="1" applyAlignment="1" applyProtection="1">
      <alignment horizontal="right" vertical="center"/>
      <protection hidden="1"/>
    </xf>
    <xf numFmtId="166" fontId="13" fillId="0" borderId="77" xfId="3" applyNumberFormat="1" applyFont="1" applyFill="1" applyBorder="1" applyAlignment="1" applyProtection="1">
      <alignment horizontal="center" vertical="center"/>
      <protection hidden="1"/>
    </xf>
    <xf numFmtId="166" fontId="18" fillId="0" borderId="78" xfId="4" applyNumberFormat="1" applyFill="1" applyBorder="1" applyAlignment="1" applyProtection="1">
      <alignment horizontal="right" vertical="center"/>
      <protection hidden="1"/>
    </xf>
    <xf numFmtId="165" fontId="0" fillId="0" borderId="5" xfId="1" applyFont="1" applyFill="1" applyBorder="1" applyAlignment="1" applyProtection="1">
      <alignment horizontal="left" vertical="center" wrapText="1" indent="1"/>
      <protection hidden="1"/>
    </xf>
    <xf numFmtId="49" fontId="0" fillId="0" borderId="40" xfId="0" applyNumberFormat="1" applyFont="1" applyBorder="1" applyAlignment="1" applyProtection="1">
      <alignment horizontal="right" vertical="center"/>
      <protection hidden="1"/>
    </xf>
    <xf numFmtId="165" fontId="0" fillId="0" borderId="40" xfId="0" applyFont="1" applyBorder="1" applyAlignment="1" applyProtection="1">
      <alignment horizontal="left" vertical="center" wrapText="1"/>
      <protection hidden="1"/>
    </xf>
    <xf numFmtId="49" fontId="3" fillId="0" borderId="79" xfId="0" applyNumberFormat="1" applyFont="1" applyBorder="1" applyAlignment="1" applyProtection="1">
      <alignment vertical="center"/>
      <protection hidden="1"/>
    </xf>
    <xf numFmtId="165" fontId="3" fillId="0" borderId="79" xfId="0" applyFont="1" applyBorder="1" applyAlignment="1" applyProtection="1">
      <alignment horizontal="left" vertical="center"/>
      <protection hidden="1"/>
    </xf>
    <xf numFmtId="165" fontId="4" fillId="0" borderId="0" xfId="0" applyFont="1" applyAlignment="1" applyProtection="1">
      <alignment vertical="center"/>
      <protection hidden="1"/>
    </xf>
    <xf numFmtId="49" fontId="4" fillId="0" borderId="0" xfId="0" applyNumberFormat="1" applyFont="1" applyAlignment="1" applyProtection="1">
      <alignment horizontal="left" vertical="center"/>
      <protection hidden="1"/>
    </xf>
    <xf numFmtId="165" fontId="4" fillId="0" borderId="0" xfId="2" applyFont="1" applyFill="1" applyBorder="1" applyAlignment="1" applyProtection="1">
      <alignment vertical="center"/>
      <protection hidden="1"/>
    </xf>
    <xf numFmtId="9" fontId="6" fillId="0" borderId="0" xfId="5" applyFont="1" applyAlignment="1" applyProtection="1">
      <alignment horizontal="center" vertical="center"/>
      <protection hidden="1"/>
    </xf>
    <xf numFmtId="49" fontId="0" fillId="0" borderId="9" xfId="0" applyNumberFormat="1" applyFont="1" applyBorder="1" applyAlignment="1" applyProtection="1">
      <alignment horizontal="center" vertical="center"/>
      <protection hidden="1"/>
    </xf>
    <xf numFmtId="166" fontId="2" fillId="0" borderId="81" xfId="3" applyNumberFormat="1" applyFont="1" applyFill="1" applyBorder="1" applyAlignment="1" applyProtection="1">
      <alignment horizontal="center" vertical="center"/>
      <protection hidden="1"/>
    </xf>
    <xf numFmtId="165" fontId="13" fillId="0" borderId="36" xfId="0" applyFont="1" applyFill="1" applyBorder="1" applyProtection="1">
      <protection hidden="1"/>
    </xf>
    <xf numFmtId="166" fontId="13" fillId="0" borderId="82" xfId="3" applyNumberFormat="1" applyFont="1" applyFill="1" applyBorder="1" applyAlignment="1" applyProtection="1">
      <alignment horizontal="center" vertical="center"/>
      <protection hidden="1"/>
    </xf>
    <xf numFmtId="165" fontId="0" fillId="0" borderId="0" xfId="0"/>
    <xf numFmtId="49" fontId="7" fillId="0" borderId="25" xfId="0" applyNumberFormat="1" applyFont="1" applyFill="1" applyBorder="1" applyAlignment="1" applyProtection="1">
      <alignment horizontal="left" vertical="center"/>
      <protection hidden="1"/>
    </xf>
    <xf numFmtId="165" fontId="3" fillId="0" borderId="44" xfId="2" applyFont="1" applyFill="1" applyBorder="1" applyAlignment="1" applyProtection="1">
      <alignment horizontal="center" vertical="center" wrapText="1"/>
      <protection hidden="1"/>
    </xf>
    <xf numFmtId="165" fontId="3" fillId="0" borderId="33" xfId="2" applyFont="1" applyFill="1" applyBorder="1" applyAlignment="1" applyProtection="1">
      <alignment horizontal="center" vertical="center" wrapText="1"/>
      <protection hidden="1"/>
    </xf>
    <xf numFmtId="49" fontId="7" fillId="0" borderId="69" xfId="0" applyNumberFormat="1" applyFont="1" applyFill="1" applyBorder="1" applyAlignment="1" applyProtection="1">
      <alignment horizontal="left" vertical="center"/>
      <protection hidden="1"/>
    </xf>
    <xf numFmtId="49" fontId="28" fillId="0" borderId="18" xfId="0" applyNumberFormat="1" applyFont="1" applyFill="1" applyBorder="1" applyAlignment="1" applyProtection="1">
      <alignment horizontal="center" vertical="center"/>
      <protection hidden="1"/>
    </xf>
    <xf numFmtId="49" fontId="28" fillId="0" borderId="13" xfId="0" applyNumberFormat="1" applyFont="1" applyFill="1" applyBorder="1" applyAlignment="1" applyProtection="1">
      <alignment horizontal="center" vertical="center"/>
      <protection hidden="1"/>
    </xf>
    <xf numFmtId="165" fontId="3" fillId="0" borderId="34" xfId="2" applyFont="1" applyFill="1" applyBorder="1" applyAlignment="1" applyProtection="1">
      <alignment horizontal="center" vertical="center" wrapText="1"/>
      <protection hidden="1"/>
    </xf>
    <xf numFmtId="49" fontId="0" fillId="0" borderId="3" xfId="0" applyNumberFormat="1" applyFont="1" applyFill="1" applyBorder="1" applyAlignment="1" applyProtection="1">
      <alignment horizontal="center" vertical="center"/>
      <protection hidden="1"/>
    </xf>
    <xf numFmtId="165" fontId="27" fillId="0" borderId="0" xfId="0" applyFont="1" applyFill="1" applyBorder="1" applyAlignment="1" applyProtection="1">
      <alignment horizontal="left"/>
      <protection hidden="1"/>
    </xf>
    <xf numFmtId="165" fontId="0" fillId="0" borderId="0" xfId="0" applyFont="1" applyFill="1" applyAlignment="1" applyProtection="1">
      <alignment horizontal="center" wrapText="1"/>
      <protection hidden="1"/>
    </xf>
    <xf numFmtId="49" fontId="7" fillId="0" borderId="13" xfId="0" applyNumberFormat="1" applyFont="1" applyFill="1" applyBorder="1" applyAlignment="1" applyProtection="1">
      <alignment horizontal="left" vertical="center" wrapText="1"/>
      <protection hidden="1"/>
    </xf>
    <xf numFmtId="165" fontId="3" fillId="0" borderId="57" xfId="2" applyFont="1" applyFill="1" applyBorder="1" applyAlignment="1" applyProtection="1">
      <alignment horizontal="center" vertical="center" wrapText="1"/>
      <protection hidden="1"/>
    </xf>
    <xf numFmtId="49" fontId="3" fillId="0" borderId="18" xfId="0" applyNumberFormat="1" applyFont="1" applyFill="1" applyBorder="1" applyAlignment="1" applyProtection="1">
      <alignment horizontal="center" vertical="center"/>
      <protection hidden="1"/>
    </xf>
    <xf numFmtId="165" fontId="3" fillId="0" borderId="18" xfId="2" applyFont="1" applyFill="1" applyBorder="1" applyAlignment="1" applyProtection="1">
      <alignment horizontal="center" vertical="center" wrapText="1"/>
      <protection hidden="1"/>
    </xf>
    <xf numFmtId="49" fontId="3" fillId="0" borderId="18" xfId="0" applyNumberFormat="1" applyFont="1" applyFill="1" applyBorder="1" applyAlignment="1" applyProtection="1">
      <alignment horizontal="center" vertical="center" wrapText="1"/>
      <protection hidden="1"/>
    </xf>
    <xf numFmtId="49" fontId="0" fillId="0" borderId="0" xfId="0" applyNumberFormat="1" applyFont="1" applyFill="1" applyAlignment="1" applyProtection="1">
      <alignment horizontal="center" vertical="center"/>
      <protection hidden="1"/>
    </xf>
    <xf numFmtId="165" fontId="0" fillId="0" borderId="0" xfId="0" applyFont="1" applyFill="1" applyAlignment="1" applyProtection="1">
      <alignment horizontal="center" vertical="center"/>
      <protection hidden="1"/>
    </xf>
    <xf numFmtId="169" fontId="2" fillId="0" borderId="46" xfId="3" applyNumberFormat="1" applyFont="1" applyFill="1" applyBorder="1" applyAlignment="1" applyProtection="1">
      <alignment horizontal="center" vertical="center"/>
      <protection hidden="1"/>
    </xf>
    <xf numFmtId="165" fontId="10" fillId="0" borderId="0" xfId="0" applyFont="1" applyFill="1" applyBorder="1" applyAlignment="1" applyProtection="1">
      <alignment horizontal="left"/>
      <protection hidden="1"/>
    </xf>
    <xf numFmtId="165" fontId="0" fillId="0" borderId="0" xfId="0" applyFill="1" applyAlignment="1" applyProtection="1">
      <alignment horizontal="center" wrapText="1"/>
      <protection hidden="1"/>
    </xf>
    <xf numFmtId="165" fontId="14" fillId="0" borderId="16" xfId="2" applyFont="1" applyFill="1" applyBorder="1" applyAlignment="1" applyProtection="1">
      <alignment horizontal="center" vertical="center" wrapText="1"/>
      <protection hidden="1"/>
    </xf>
    <xf numFmtId="49" fontId="14" fillId="0" borderId="19" xfId="0" applyNumberFormat="1" applyFont="1" applyFill="1" applyBorder="1" applyAlignment="1" applyProtection="1">
      <alignment horizontal="center" vertical="center" wrapText="1"/>
      <protection hidden="1"/>
    </xf>
    <xf numFmtId="165" fontId="14" fillId="0" borderId="28" xfId="2" applyFont="1" applyFill="1" applyBorder="1" applyAlignment="1" applyProtection="1">
      <alignment horizontal="center" vertical="center" wrapText="1"/>
      <protection hidden="1"/>
    </xf>
    <xf numFmtId="165" fontId="14" fillId="0" borderId="33" xfId="2" applyFont="1" applyFill="1" applyBorder="1" applyAlignment="1" applyProtection="1">
      <alignment horizontal="center" vertical="center" wrapText="1"/>
      <protection hidden="1"/>
    </xf>
    <xf numFmtId="165" fontId="14" fillId="0" borderId="61" xfId="2" applyFont="1" applyFill="1" applyBorder="1" applyAlignment="1" applyProtection="1">
      <alignment horizontal="center" vertical="center" wrapText="1"/>
      <protection hidden="1"/>
    </xf>
    <xf numFmtId="165" fontId="14" fillId="0" borderId="62" xfId="2" applyFont="1" applyFill="1" applyBorder="1" applyAlignment="1" applyProtection="1">
      <alignment horizontal="center" vertical="center" wrapText="1"/>
      <protection hidden="1"/>
    </xf>
    <xf numFmtId="165" fontId="14" fillId="0" borderId="42" xfId="2" applyFont="1" applyFill="1" applyBorder="1" applyAlignment="1" applyProtection="1">
      <alignment horizontal="center" vertical="center" wrapText="1"/>
      <protection hidden="1"/>
    </xf>
    <xf numFmtId="165" fontId="14" fillId="0" borderId="34" xfId="2" applyFont="1" applyFill="1" applyBorder="1" applyAlignment="1" applyProtection="1">
      <alignment horizontal="center" vertical="center" wrapText="1"/>
      <protection hidden="1"/>
    </xf>
    <xf numFmtId="165" fontId="14" fillId="0" borderId="58" xfId="2" applyFont="1" applyFill="1" applyBorder="1" applyAlignment="1" applyProtection="1">
      <alignment horizontal="center" vertical="center" wrapText="1"/>
      <protection hidden="1"/>
    </xf>
    <xf numFmtId="165" fontId="14" fillId="0" borderId="17" xfId="2" applyFont="1" applyFill="1" applyBorder="1" applyAlignment="1" applyProtection="1">
      <alignment horizontal="center" vertical="center" wrapText="1"/>
      <protection hidden="1"/>
    </xf>
    <xf numFmtId="165" fontId="0" fillId="0" borderId="0" xfId="0" applyFill="1" applyAlignment="1" applyProtection="1">
      <alignment horizontal="center" vertical="center"/>
      <protection hidden="1"/>
    </xf>
    <xf numFmtId="49" fontId="11" fillId="0" borderId="13" xfId="0" applyNumberFormat="1" applyFont="1" applyFill="1" applyBorder="1" applyAlignment="1" applyProtection="1">
      <alignment horizontal="left" vertical="center" wrapText="1"/>
      <protection hidden="1"/>
    </xf>
    <xf numFmtId="49" fontId="14" fillId="0" borderId="18" xfId="0" applyNumberFormat="1" applyFont="1" applyFill="1" applyBorder="1" applyAlignment="1" applyProtection="1">
      <alignment horizontal="center" vertical="center"/>
      <protection hidden="1"/>
    </xf>
    <xf numFmtId="49" fontId="0" fillId="0" borderId="3" xfId="0" applyNumberFormat="1" applyFont="1" applyFill="1" applyBorder="1" applyAlignment="1" applyProtection="1">
      <alignment horizontal="left" vertical="center"/>
      <protection hidden="1"/>
    </xf>
    <xf numFmtId="49" fontId="0" fillId="0" borderId="0" xfId="0" applyNumberFormat="1" applyFont="1" applyFill="1" applyAlignment="1" applyProtection="1">
      <alignment horizontal="left" vertical="center"/>
      <protection hidden="1"/>
    </xf>
    <xf numFmtId="49" fontId="11" fillId="0" borderId="30" xfId="0" applyNumberFormat="1" applyFont="1" applyFill="1" applyBorder="1" applyAlignment="1" applyProtection="1">
      <alignment horizontal="left" vertical="center" wrapText="1"/>
      <protection hidden="1"/>
    </xf>
    <xf numFmtId="49" fontId="14" fillId="0" borderId="42" xfId="0" applyNumberFormat="1" applyFont="1" applyFill="1" applyBorder="1" applyAlignment="1" applyProtection="1">
      <alignment horizontal="center" vertical="center"/>
      <protection hidden="1"/>
    </xf>
    <xf numFmtId="166" fontId="29" fillId="0" borderId="12" xfId="3" applyNumberFormat="1" applyFont="1" applyFill="1" applyBorder="1" applyAlignment="1" applyProtection="1">
      <alignment horizontal="center" vertical="center" wrapText="1"/>
      <protection hidden="1"/>
    </xf>
    <xf numFmtId="9" fontId="6" fillId="0" borderId="0" xfId="5" applyFont="1" applyAlignment="1" applyProtection="1">
      <alignment horizontal="left" vertical="center"/>
      <protection hidden="1"/>
    </xf>
    <xf numFmtId="49" fontId="0" fillId="0" borderId="30" xfId="0" applyNumberFormat="1" applyFont="1" applyFill="1" applyBorder="1" applyAlignment="1" applyProtection="1">
      <alignment horizontal="center" vertical="center" wrapText="1"/>
      <protection hidden="1"/>
    </xf>
    <xf numFmtId="165" fontId="0" fillId="0" borderId="71" xfId="1" applyFont="1" applyFill="1" applyBorder="1" applyAlignment="1" applyProtection="1">
      <alignment horizontal="left" vertical="center" wrapText="1" indent="1"/>
      <protection hidden="1"/>
    </xf>
    <xf numFmtId="165" fontId="28" fillId="0" borderId="2" xfId="0" applyNumberFormat="1" applyFont="1" applyBorder="1" applyAlignment="1" applyProtection="1">
      <protection hidden="1"/>
    </xf>
    <xf numFmtId="165" fontId="1" fillId="0" borderId="0" xfId="3" applyNumberFormat="1"/>
    <xf numFmtId="166" fontId="2" fillId="0" borderId="84" xfId="3" applyNumberFormat="1" applyFont="1" applyFill="1" applyBorder="1" applyAlignment="1" applyProtection="1">
      <alignment horizontal="center" vertical="center"/>
      <protection hidden="1"/>
    </xf>
    <xf numFmtId="165" fontId="5" fillId="0" borderId="85" xfId="1" applyFont="1" applyFill="1" applyBorder="1" applyAlignment="1" applyProtection="1">
      <alignment vertical="center"/>
      <protection hidden="1"/>
    </xf>
    <xf numFmtId="49" fontId="9" fillId="0" borderId="1" xfId="0" applyNumberFormat="1" applyFont="1" applyFill="1" applyBorder="1" applyAlignment="1" applyProtection="1">
      <alignment horizontal="left" vertical="center"/>
      <protection hidden="1"/>
    </xf>
    <xf numFmtId="49" fontId="9" fillId="0" borderId="34" xfId="0" applyNumberFormat="1" applyFont="1" applyFill="1" applyBorder="1" applyAlignment="1" applyProtection="1">
      <alignment horizontal="left" vertical="center"/>
      <protection hidden="1"/>
    </xf>
    <xf numFmtId="165" fontId="0" fillId="7" borderId="1" xfId="2" applyFont="1" applyFill="1" applyBorder="1" applyAlignment="1" applyProtection="1">
      <alignment horizontal="left" vertical="center" wrapText="1" indent="1"/>
      <protection hidden="1"/>
    </xf>
    <xf numFmtId="165" fontId="0" fillId="0" borderId="5" xfId="2" applyFont="1" applyFill="1" applyBorder="1" applyAlignment="1" applyProtection="1">
      <alignment horizontal="left" vertical="center" indent="1"/>
      <protection hidden="1"/>
    </xf>
    <xf numFmtId="3" fontId="18" fillId="0" borderId="0" xfId="4" applyNumberFormat="1" applyFill="1" applyBorder="1" applyAlignment="1" applyProtection="1">
      <alignment horizontal="right" vertical="center"/>
      <protection hidden="1"/>
    </xf>
    <xf numFmtId="165" fontId="30" fillId="0" borderId="0" xfId="0" applyFont="1" applyAlignment="1">
      <alignment wrapText="1"/>
    </xf>
    <xf numFmtId="165" fontId="0" fillId="0" borderId="24" xfId="2" applyFont="1" applyFill="1" applyBorder="1" applyAlignment="1" applyProtection="1">
      <alignment horizontal="left" vertical="center" indent="1"/>
      <protection hidden="1"/>
    </xf>
    <xf numFmtId="169" fontId="2" fillId="8" borderId="46" xfId="3" applyNumberFormat="1" applyFont="1" applyFill="1" applyBorder="1" applyAlignment="1" applyProtection="1">
      <alignment horizontal="center" vertical="center"/>
      <protection hidden="1"/>
    </xf>
    <xf numFmtId="165" fontId="6" fillId="0" borderId="0" xfId="0" applyFont="1" applyAlignment="1">
      <alignment horizontal="center" vertical="center"/>
    </xf>
    <xf numFmtId="169" fontId="2" fillId="7" borderId="46" xfId="3" applyNumberFormat="1" applyFont="1" applyFill="1" applyBorder="1" applyAlignment="1" applyProtection="1">
      <alignment horizontal="center" vertical="center"/>
      <protection hidden="1"/>
    </xf>
    <xf numFmtId="165" fontId="4" fillId="7" borderId="0" xfId="2" applyFont="1" applyFill="1" applyAlignment="1" applyProtection="1">
      <alignment vertical="center"/>
      <protection hidden="1"/>
    </xf>
    <xf numFmtId="49" fontId="3" fillId="0" borderId="86" xfId="0" applyNumberFormat="1" applyFont="1" applyBorder="1" applyAlignment="1" applyProtection="1">
      <alignment vertical="center"/>
      <protection hidden="1"/>
    </xf>
    <xf numFmtId="165" fontId="3" fillId="0" borderId="87" xfId="0" applyFont="1" applyBorder="1" applyAlignment="1" applyProtection="1">
      <alignment horizontal="left" vertical="center"/>
      <protection hidden="1"/>
    </xf>
    <xf numFmtId="3" fontId="18" fillId="0" borderId="87" xfId="4" applyNumberFormat="1" applyFill="1" applyBorder="1" applyAlignment="1" applyProtection="1">
      <alignment horizontal="right" vertical="center"/>
      <protection hidden="1"/>
    </xf>
    <xf numFmtId="165" fontId="0" fillId="0" borderId="88" xfId="0" applyBorder="1" applyAlignment="1" applyProtection="1">
      <alignment vertical="center" wrapText="1"/>
      <protection hidden="1"/>
    </xf>
    <xf numFmtId="165" fontId="0" fillId="7" borderId="1" xfId="2" applyFont="1" applyFill="1" applyBorder="1" applyAlignment="1" applyProtection="1">
      <alignment horizontal="center" vertical="center"/>
      <protection hidden="1"/>
    </xf>
    <xf numFmtId="165" fontId="4" fillId="7" borderId="1" xfId="2" applyFont="1" applyFill="1" applyBorder="1" applyAlignment="1" applyProtection="1">
      <alignment horizontal="center" vertical="center"/>
      <protection hidden="1"/>
    </xf>
    <xf numFmtId="165" fontId="4" fillId="7" borderId="1" xfId="2" applyFont="1" applyFill="1" applyBorder="1" applyAlignment="1" applyProtection="1">
      <alignment horizontal="left" vertical="center" wrapText="1" indent="1"/>
      <protection hidden="1"/>
    </xf>
    <xf numFmtId="165" fontId="3" fillId="0" borderId="32" xfId="2" applyFont="1" applyFill="1" applyBorder="1" applyAlignment="1" applyProtection="1">
      <alignment horizontal="center" vertical="center" wrapText="1"/>
      <protection hidden="1"/>
    </xf>
    <xf numFmtId="165" fontId="6" fillId="0" borderId="32" xfId="2" applyFont="1" applyFill="1" applyBorder="1" applyAlignment="1" applyProtection="1">
      <alignment horizontal="center" vertical="center" wrapText="1"/>
      <protection hidden="1"/>
    </xf>
    <xf numFmtId="169" fontId="2" fillId="0" borderId="0" xfId="3" applyNumberFormat="1" applyFont="1" applyFill="1" applyBorder="1" applyAlignment="1" applyProtection="1">
      <alignment horizontal="center" vertical="center"/>
      <protection hidden="1"/>
    </xf>
    <xf numFmtId="165" fontId="0" fillId="0" borderId="1" xfId="1" applyFont="1" applyFill="1" applyBorder="1" applyAlignment="1" applyProtection="1">
      <alignment horizontal="left" vertical="center" wrapText="1"/>
      <protection hidden="1"/>
    </xf>
    <xf numFmtId="165" fontId="4" fillId="0" borderId="5" xfId="2" applyFont="1" applyFill="1" applyBorder="1" applyAlignment="1" applyProtection="1">
      <alignment horizontal="left" vertical="center" wrapText="1"/>
      <protection hidden="1"/>
    </xf>
    <xf numFmtId="169" fontId="2" fillId="0" borderId="89" xfId="3" applyNumberFormat="1" applyFont="1" applyFill="1" applyBorder="1" applyAlignment="1" applyProtection="1">
      <alignment horizontal="center" vertical="center"/>
      <protection hidden="1"/>
    </xf>
    <xf numFmtId="169" fontId="2" fillId="0" borderId="1" xfId="3" applyNumberFormat="1" applyFont="1" applyFill="1" applyBorder="1" applyAlignment="1" applyProtection="1">
      <alignment horizontal="center" vertical="center"/>
      <protection hidden="1"/>
    </xf>
    <xf numFmtId="169" fontId="2" fillId="0" borderId="90" xfId="3" applyNumberFormat="1" applyFont="1" applyFill="1" applyBorder="1" applyAlignment="1" applyProtection="1">
      <alignment horizontal="center" vertical="center"/>
      <protection hidden="1"/>
    </xf>
    <xf numFmtId="165" fontId="0" fillId="7" borderId="6" xfId="2" applyFont="1" applyFill="1" applyBorder="1" applyAlignment="1" applyProtection="1">
      <alignment horizontal="left" vertical="center" wrapText="1" indent="1"/>
      <protection hidden="1"/>
    </xf>
    <xf numFmtId="165" fontId="0" fillId="0" borderId="54" xfId="2" applyFont="1" applyFill="1" applyBorder="1" applyAlignment="1" applyProtection="1">
      <alignment horizontal="left" vertical="center" wrapText="1" indent="1"/>
      <protection hidden="1"/>
    </xf>
    <xf numFmtId="165" fontId="19" fillId="0" borderId="0" xfId="0" applyFont="1" applyAlignment="1" applyProtection="1">
      <alignment vertical="center"/>
      <protection hidden="1"/>
    </xf>
    <xf numFmtId="165" fontId="4" fillId="0" borderId="71" xfId="2" applyFont="1" applyFill="1" applyBorder="1" applyAlignment="1" applyProtection="1">
      <alignment horizontal="center" vertical="center" wrapText="1"/>
      <protection hidden="1"/>
    </xf>
    <xf numFmtId="165" fontId="2" fillId="0" borderId="71" xfId="2" applyFont="1" applyFill="1" applyBorder="1" applyAlignment="1" applyProtection="1">
      <alignment horizontal="left" vertical="center" wrapText="1" indent="1"/>
      <protection hidden="1"/>
    </xf>
    <xf numFmtId="165" fontId="0" fillId="0" borderId="91" xfId="1" applyFont="1" applyFill="1" applyBorder="1" applyAlignment="1" applyProtection="1">
      <alignment horizontal="left" vertical="center" wrapText="1" indent="1"/>
      <protection hidden="1"/>
    </xf>
    <xf numFmtId="49" fontId="0" fillId="0" borderId="92" xfId="0" applyNumberFormat="1" applyBorder="1" applyAlignment="1" applyProtection="1">
      <alignment horizontal="right" vertical="center"/>
      <protection hidden="1"/>
    </xf>
    <xf numFmtId="165" fontId="4" fillId="7" borderId="1" xfId="2" applyFont="1" applyFill="1" applyBorder="1" applyAlignment="1" applyProtection="1">
      <alignment horizontal="left" vertical="center"/>
      <protection hidden="1"/>
    </xf>
    <xf numFmtId="165" fontId="3" fillId="0" borderId="93" xfId="2" applyFont="1" applyFill="1" applyBorder="1" applyAlignment="1" applyProtection="1">
      <alignment horizontal="center" vertical="center" wrapText="1"/>
      <protection hidden="1"/>
    </xf>
    <xf numFmtId="165" fontId="3" fillId="0" borderId="1" xfId="2" applyFont="1" applyFill="1" applyBorder="1" applyAlignment="1" applyProtection="1">
      <alignment horizontal="center" vertical="center" wrapText="1"/>
      <protection hidden="1"/>
    </xf>
    <xf numFmtId="49" fontId="0" fillId="0" borderId="94" xfId="0" applyNumberFormat="1" applyBorder="1" applyAlignment="1" applyProtection="1">
      <alignment horizontal="right" vertical="center"/>
      <protection hidden="1"/>
    </xf>
    <xf numFmtId="165" fontId="0" fillId="0" borderId="94" xfId="0" applyBorder="1" applyAlignment="1" applyProtection="1">
      <alignment vertical="center"/>
      <protection hidden="1"/>
    </xf>
    <xf numFmtId="49" fontId="0" fillId="0" borderId="36" xfId="0" applyNumberFormat="1" applyBorder="1" applyAlignment="1" applyProtection="1">
      <alignment horizontal="right" vertical="center"/>
      <protection hidden="1"/>
    </xf>
    <xf numFmtId="165" fontId="0" fillId="0" borderId="36" xfId="0" applyBorder="1" applyAlignment="1" applyProtection="1">
      <alignment vertical="center"/>
      <protection hidden="1"/>
    </xf>
    <xf numFmtId="49" fontId="4" fillId="0" borderId="0" xfId="0" applyNumberFormat="1" applyFont="1" applyBorder="1" applyAlignment="1" applyProtection="1">
      <alignment horizontal="right" vertical="center"/>
      <protection hidden="1"/>
    </xf>
    <xf numFmtId="49" fontId="3" fillId="0" borderId="95" xfId="0" applyNumberFormat="1" applyFont="1" applyBorder="1" applyAlignment="1" applyProtection="1">
      <alignment vertical="center"/>
      <protection hidden="1"/>
    </xf>
    <xf numFmtId="165" fontId="3" fillId="0" borderId="96" xfId="0" applyFont="1" applyBorder="1" applyAlignment="1" applyProtection="1">
      <alignment horizontal="left" vertical="center"/>
      <protection hidden="1"/>
    </xf>
    <xf numFmtId="169" fontId="6" fillId="0" borderId="46" xfId="3" applyNumberFormat="1" applyFont="1" applyFill="1" applyBorder="1" applyAlignment="1" applyProtection="1">
      <alignment horizontal="center" vertical="center"/>
      <protection hidden="1"/>
    </xf>
    <xf numFmtId="165" fontId="0" fillId="2" borderId="0" xfId="2" applyFont="1" applyFill="1" applyAlignment="1">
      <alignment vertical="center"/>
    </xf>
    <xf numFmtId="49" fontId="0" fillId="0" borderId="21" xfId="0" applyNumberFormat="1" applyFont="1" applyFill="1" applyBorder="1" applyAlignment="1" applyProtection="1">
      <alignment horizontal="center" vertical="center" wrapText="1"/>
      <protection hidden="1"/>
    </xf>
    <xf numFmtId="165" fontId="3" fillId="0" borderId="97" xfId="2" applyFont="1" applyFill="1" applyBorder="1" applyAlignment="1" applyProtection="1">
      <alignment horizontal="center" vertical="center" wrapText="1"/>
      <protection hidden="1"/>
    </xf>
    <xf numFmtId="3" fontId="18" fillId="0" borderId="70" xfId="4" applyNumberFormat="1" applyFill="1" applyBorder="1" applyAlignment="1" applyProtection="1">
      <alignment horizontal="right" vertical="center"/>
      <protection hidden="1"/>
    </xf>
    <xf numFmtId="165" fontId="0" fillId="0" borderId="98" xfId="2" applyFont="1" applyFill="1" applyBorder="1" applyAlignment="1" applyProtection="1">
      <alignment horizontal="center" vertical="center"/>
      <protection hidden="1"/>
    </xf>
    <xf numFmtId="165" fontId="0" fillId="0" borderId="98" xfId="2" applyFont="1" applyFill="1" applyBorder="1" applyAlignment="1" applyProtection="1">
      <alignment horizontal="left" vertical="center" wrapText="1" indent="1"/>
      <protection hidden="1"/>
    </xf>
    <xf numFmtId="165" fontId="0" fillId="0" borderId="98" xfId="1" applyFont="1" applyFill="1" applyBorder="1" applyAlignment="1" applyProtection="1">
      <alignment horizontal="left" vertical="center" wrapText="1" indent="1"/>
      <protection hidden="1"/>
    </xf>
    <xf numFmtId="165" fontId="0" fillId="0" borderId="100" xfId="2" applyFont="1" applyFill="1" applyBorder="1" applyAlignment="1" applyProtection="1">
      <alignment horizontal="center" vertical="center"/>
      <protection hidden="1"/>
    </xf>
    <xf numFmtId="165" fontId="0" fillId="0" borderId="100" xfId="2" applyFont="1" applyFill="1" applyBorder="1" applyAlignment="1" applyProtection="1">
      <alignment horizontal="left" vertical="center" wrapText="1" indent="1"/>
      <protection hidden="1"/>
    </xf>
    <xf numFmtId="165" fontId="0" fillId="0" borderId="100" xfId="1" applyFont="1" applyFill="1" applyBorder="1" applyAlignment="1" applyProtection="1">
      <alignment horizontal="left" vertical="center" wrapText="1" indent="1"/>
      <protection hidden="1"/>
    </xf>
    <xf numFmtId="49" fontId="0" fillId="0" borderId="101" xfId="0" applyNumberFormat="1" applyFont="1" applyFill="1" applyBorder="1" applyAlignment="1" applyProtection="1">
      <alignment horizontal="center" vertical="center" wrapText="1"/>
      <protection hidden="1"/>
    </xf>
    <xf numFmtId="165" fontId="0" fillId="0" borderId="0" xfId="0" applyBorder="1"/>
    <xf numFmtId="9" fontId="2" fillId="2" borderId="0" xfId="2" applyNumberFormat="1" applyFont="1" applyFill="1" applyBorder="1" applyAlignment="1">
      <alignment horizontal="center" vertical="center"/>
    </xf>
    <xf numFmtId="170" fontId="3" fillId="0" borderId="102" xfId="9" applyFont="1" applyBorder="1" applyAlignment="1" applyProtection="1">
      <alignment horizontal="center" vertical="center" wrapText="1"/>
      <protection hidden="1"/>
    </xf>
    <xf numFmtId="165" fontId="32" fillId="0" borderId="104" xfId="0" applyFont="1" applyBorder="1" applyAlignment="1" applyProtection="1">
      <alignment vertical="center"/>
      <protection hidden="1"/>
    </xf>
    <xf numFmtId="165" fontId="0" fillId="0" borderId="104" xfId="0" applyBorder="1" applyAlignment="1" applyProtection="1">
      <alignment horizontal="left" vertical="center"/>
      <protection hidden="1"/>
    </xf>
    <xf numFmtId="3" fontId="33" fillId="0" borderId="104" xfId="4" applyNumberFormat="1" applyFont="1" applyBorder="1" applyAlignment="1" applyProtection="1">
      <alignment horizontal="right" vertical="center"/>
      <protection hidden="1"/>
    </xf>
    <xf numFmtId="169" fontId="2" fillId="0" borderId="105" xfId="3" applyNumberFormat="1" applyFont="1" applyBorder="1" applyAlignment="1" applyProtection="1">
      <alignment horizontal="center" vertical="center"/>
      <protection hidden="1"/>
    </xf>
    <xf numFmtId="170" fontId="0" fillId="0" borderId="106" xfId="9" applyFont="1" applyBorder="1" applyAlignment="1" applyProtection="1">
      <alignment horizontal="center" vertical="center" wrapText="1"/>
      <protection hidden="1"/>
    </xf>
    <xf numFmtId="170" fontId="0" fillId="0" borderId="107" xfId="9" applyNumberFormat="1" applyFont="1" applyBorder="1" applyAlignment="1" applyProtection="1">
      <alignment horizontal="left" vertical="top" wrapText="1"/>
      <protection hidden="1"/>
    </xf>
    <xf numFmtId="170" fontId="0" fillId="0" borderId="106" xfId="10" applyFont="1" applyBorder="1" applyAlignment="1" applyProtection="1">
      <alignment horizontal="left" vertical="center" wrapText="1" indent="1"/>
      <protection hidden="1"/>
    </xf>
    <xf numFmtId="170" fontId="0" fillId="0" borderId="108" xfId="9" applyFont="1" applyBorder="1" applyAlignment="1" applyProtection="1">
      <alignment horizontal="center" vertical="center" wrapText="1"/>
      <protection hidden="1"/>
    </xf>
    <xf numFmtId="170" fontId="0" fillId="0" borderId="109" xfId="9" applyFont="1" applyBorder="1" applyAlignment="1" applyProtection="1">
      <alignment horizontal="center" vertical="center" wrapText="1"/>
      <protection hidden="1"/>
    </xf>
    <xf numFmtId="170" fontId="0" fillId="0" borderId="110" xfId="10" applyFont="1" applyBorder="1" applyAlignment="1" applyProtection="1">
      <alignment horizontal="left" vertical="center" wrapText="1" indent="1"/>
      <protection hidden="1"/>
    </xf>
    <xf numFmtId="170" fontId="0" fillId="0" borderId="111" xfId="10" applyFont="1" applyBorder="1" applyAlignment="1" applyProtection="1">
      <alignment horizontal="left" vertical="center" wrapText="1" indent="1"/>
      <protection hidden="1"/>
    </xf>
    <xf numFmtId="165" fontId="0" fillId="0" borderId="0" xfId="0"/>
    <xf numFmtId="165" fontId="17" fillId="0" borderId="0" xfId="0" applyFont="1" applyAlignment="1">
      <alignment horizontal="left" vertical="top" wrapText="1"/>
    </xf>
    <xf numFmtId="165" fontId="4" fillId="7" borderId="1" xfId="2" applyFont="1" applyFill="1" applyBorder="1" applyAlignment="1" applyProtection="1">
      <alignment horizontal="left" vertical="center" indent="1"/>
      <protection hidden="1"/>
    </xf>
    <xf numFmtId="165" fontId="6" fillId="7" borderId="44" xfId="2" applyFont="1" applyFill="1" applyBorder="1" applyAlignment="1" applyProtection="1">
      <alignment horizontal="center" vertical="center" wrapText="1"/>
      <protection hidden="1"/>
    </xf>
    <xf numFmtId="165" fontId="5" fillId="7" borderId="33" xfId="1" applyFont="1" applyFill="1" applyBorder="1" applyAlignment="1" applyProtection="1">
      <alignment vertical="center"/>
      <protection hidden="1"/>
    </xf>
    <xf numFmtId="165" fontId="5" fillId="7" borderId="43" xfId="1" applyFont="1" applyFill="1" applyBorder="1" applyAlignment="1" applyProtection="1">
      <alignment vertical="center"/>
      <protection hidden="1"/>
    </xf>
    <xf numFmtId="49" fontId="9" fillId="7" borderId="25" xfId="0" applyNumberFormat="1" applyFont="1" applyFill="1" applyBorder="1" applyAlignment="1" applyProtection="1">
      <alignment horizontal="left" vertical="center"/>
      <protection hidden="1"/>
    </xf>
    <xf numFmtId="49" fontId="0" fillId="7" borderId="41" xfId="0" applyNumberFormat="1" applyFont="1" applyFill="1" applyBorder="1" applyAlignment="1" applyProtection="1">
      <alignment horizontal="left" vertical="center" wrapText="1"/>
      <protection hidden="1"/>
    </xf>
    <xf numFmtId="165" fontId="5" fillId="7" borderId="32" xfId="1" applyFont="1" applyFill="1" applyBorder="1" applyAlignment="1" applyProtection="1">
      <alignment vertical="center"/>
      <protection hidden="1"/>
    </xf>
    <xf numFmtId="165" fontId="5" fillId="7" borderId="52" xfId="1" applyFont="1" applyFill="1" applyBorder="1" applyAlignment="1" applyProtection="1">
      <alignment vertical="center"/>
      <protection hidden="1"/>
    </xf>
    <xf numFmtId="165" fontId="5" fillId="7" borderId="44" xfId="1" applyFont="1" applyFill="1" applyBorder="1" applyAlignment="1" applyProtection="1">
      <alignment vertical="center"/>
      <protection hidden="1"/>
    </xf>
    <xf numFmtId="165" fontId="5" fillId="7" borderId="34" xfId="1" applyFont="1" applyFill="1" applyBorder="1" applyAlignment="1" applyProtection="1">
      <alignment vertical="center"/>
      <protection hidden="1"/>
    </xf>
    <xf numFmtId="165" fontId="6" fillId="7" borderId="33" xfId="1" applyFont="1" applyFill="1" applyBorder="1" applyAlignment="1" applyProtection="1">
      <alignment vertical="center"/>
      <protection hidden="1"/>
    </xf>
    <xf numFmtId="165" fontId="14" fillId="7" borderId="43" xfId="1" applyFont="1" applyFill="1" applyBorder="1" applyAlignment="1" applyProtection="1">
      <alignment horizontal="center" vertical="center"/>
      <protection hidden="1"/>
    </xf>
    <xf numFmtId="165" fontId="5" fillId="7" borderId="1" xfId="1" applyFont="1" applyFill="1" applyBorder="1" applyAlignment="1" applyProtection="1">
      <alignment vertical="center"/>
      <protection hidden="1"/>
    </xf>
    <xf numFmtId="49" fontId="9" fillId="7" borderId="69" xfId="0" applyNumberFormat="1" applyFont="1" applyFill="1" applyBorder="1" applyAlignment="1" applyProtection="1">
      <alignment horizontal="left" vertical="center"/>
      <protection hidden="1"/>
    </xf>
    <xf numFmtId="165" fontId="5" fillId="7" borderId="53" xfId="1" applyFont="1" applyFill="1" applyBorder="1" applyAlignment="1" applyProtection="1">
      <alignment vertical="center"/>
      <protection hidden="1"/>
    </xf>
    <xf numFmtId="165" fontId="5" fillId="7" borderId="99" xfId="1" applyFont="1" applyFill="1" applyBorder="1" applyAlignment="1" applyProtection="1">
      <alignment vertical="center"/>
      <protection hidden="1"/>
    </xf>
    <xf numFmtId="165" fontId="5" fillId="7" borderId="33" xfId="0" applyFont="1" applyFill="1" applyBorder="1" applyAlignment="1" applyProtection="1">
      <alignment vertical="center"/>
      <protection hidden="1"/>
    </xf>
    <xf numFmtId="165" fontId="5" fillId="7" borderId="83" xfId="0" applyFont="1" applyFill="1" applyBorder="1" applyAlignment="1" applyProtection="1">
      <alignment vertical="center"/>
      <protection hidden="1"/>
    </xf>
    <xf numFmtId="165" fontId="5" fillId="7" borderId="1" xfId="0" applyFont="1" applyFill="1" applyBorder="1" applyAlignment="1" applyProtection="1">
      <alignment vertical="center"/>
      <protection hidden="1"/>
    </xf>
    <xf numFmtId="49" fontId="32" fillId="7" borderId="103" xfId="0" applyNumberFormat="1" applyFont="1" applyFill="1" applyBorder="1" applyAlignment="1" applyProtection="1">
      <alignment horizontal="left" vertical="center"/>
      <protection hidden="1"/>
    </xf>
    <xf numFmtId="165" fontId="14" fillId="0" borderId="67" xfId="2" applyFont="1" applyFill="1" applyBorder="1" applyAlignment="1" applyProtection="1">
      <alignment horizontal="center" vertical="center" wrapText="1"/>
      <protection hidden="1"/>
    </xf>
    <xf numFmtId="165" fontId="6" fillId="0" borderId="93" xfId="2" applyFont="1" applyFill="1" applyBorder="1" applyAlignment="1" applyProtection="1">
      <alignment horizontal="center" vertical="center" wrapText="1"/>
      <protection hidden="1"/>
    </xf>
    <xf numFmtId="165" fontId="6" fillId="0" borderId="1" xfId="2" applyFont="1" applyFill="1" applyBorder="1" applyAlignment="1" applyProtection="1">
      <alignment horizontal="center" vertical="center" wrapText="1"/>
      <protection hidden="1"/>
    </xf>
    <xf numFmtId="165" fontId="30" fillId="0" borderId="1" xfId="0" applyFont="1" applyBorder="1" applyAlignment="1">
      <alignment wrapText="1"/>
    </xf>
    <xf numFmtId="165" fontId="35" fillId="0" borderId="33" xfId="2" applyFont="1" applyFill="1" applyBorder="1" applyAlignment="1" applyProtection="1">
      <alignment horizontal="center" vertical="center" wrapText="1"/>
      <protection hidden="1"/>
    </xf>
    <xf numFmtId="165" fontId="34" fillId="0" borderId="0" xfId="0" applyFont="1" applyProtection="1">
      <protection hidden="1"/>
    </xf>
    <xf numFmtId="165" fontId="34" fillId="0" borderId="6" xfId="2" applyFont="1" applyFill="1" applyBorder="1" applyAlignment="1" applyProtection="1">
      <alignment horizontal="left" vertical="center" wrapText="1" indent="1"/>
      <protection hidden="1"/>
    </xf>
    <xf numFmtId="169" fontId="34" fillId="0" borderId="46" xfId="3" applyNumberFormat="1" applyFont="1" applyFill="1" applyBorder="1" applyAlignment="1" applyProtection="1">
      <alignment horizontal="center" vertical="center"/>
      <protection hidden="1"/>
    </xf>
    <xf numFmtId="165" fontId="34" fillId="0" borderId="1" xfId="2" applyFont="1" applyFill="1" applyBorder="1" applyAlignment="1" applyProtection="1">
      <alignment horizontal="left" vertical="center" wrapText="1" indent="1"/>
      <protection hidden="1"/>
    </xf>
    <xf numFmtId="165" fontId="35" fillId="0" borderId="44" xfId="2" applyFont="1" applyFill="1" applyBorder="1" applyAlignment="1" applyProtection="1">
      <alignment horizontal="center" vertical="center" wrapText="1"/>
      <protection hidden="1"/>
    </xf>
    <xf numFmtId="165" fontId="34" fillId="0" borderId="0" xfId="0" applyFont="1" applyAlignment="1" applyProtection="1">
      <alignment vertical="center"/>
      <protection hidden="1"/>
    </xf>
    <xf numFmtId="165" fontId="35" fillId="0" borderId="83" xfId="2" applyFont="1" applyFill="1" applyBorder="1" applyAlignment="1" applyProtection="1">
      <alignment horizontal="center" vertical="center" wrapText="1"/>
      <protection hidden="1"/>
    </xf>
    <xf numFmtId="165" fontId="34" fillId="0" borderId="35" xfId="2" applyFont="1" applyFill="1" applyBorder="1" applyAlignment="1" applyProtection="1">
      <alignment horizontal="left" vertical="center" wrapText="1" indent="1"/>
      <protection hidden="1"/>
    </xf>
    <xf numFmtId="165" fontId="34" fillId="0" borderId="71" xfId="2" applyFont="1" applyFill="1" applyBorder="1" applyAlignment="1" applyProtection="1">
      <alignment horizontal="left" vertical="center" wrapText="1" indent="1"/>
      <protection hidden="1"/>
    </xf>
    <xf numFmtId="165" fontId="35" fillId="5" borderId="18" xfId="2" applyFont="1" applyFill="1" applyBorder="1" applyAlignment="1" applyProtection="1">
      <alignment horizontal="center" vertical="center" wrapText="1"/>
      <protection hidden="1"/>
    </xf>
    <xf numFmtId="49" fontId="34" fillId="0" borderId="4" xfId="0" applyNumberFormat="1" applyFont="1" applyBorder="1" applyAlignment="1" applyProtection="1">
      <alignment horizontal="left" vertical="center" indent="1"/>
      <protection hidden="1"/>
    </xf>
    <xf numFmtId="165" fontId="34" fillId="0" borderId="4" xfId="0" applyFont="1" applyBorder="1" applyAlignment="1" applyProtection="1">
      <alignment horizontal="left" vertical="center" wrapText="1" indent="1"/>
      <protection hidden="1"/>
    </xf>
    <xf numFmtId="165" fontId="34" fillId="0" borderId="4" xfId="2" applyFont="1" applyFill="1" applyBorder="1" applyAlignment="1" applyProtection="1">
      <alignment horizontal="left" vertical="center" wrapText="1" indent="1"/>
      <protection hidden="1"/>
    </xf>
    <xf numFmtId="165" fontId="34" fillId="0" borderId="23" xfId="2" applyFont="1" applyFill="1" applyBorder="1" applyAlignment="1" applyProtection="1">
      <alignment horizontal="left" vertical="center" wrapText="1" indent="1"/>
      <protection hidden="1"/>
    </xf>
    <xf numFmtId="49" fontId="34" fillId="0" borderId="28" xfId="0" applyNumberFormat="1" applyFont="1" applyFill="1" applyBorder="1" applyAlignment="1" applyProtection="1">
      <alignment horizontal="center" vertical="center" wrapText="1"/>
      <protection hidden="1"/>
    </xf>
    <xf numFmtId="49" fontId="34" fillId="0" borderId="29" xfId="0" applyNumberFormat="1" applyFont="1" applyBorder="1" applyAlignment="1" applyProtection="1">
      <alignment horizontal="left" vertical="center" indent="1"/>
      <protection hidden="1"/>
    </xf>
    <xf numFmtId="165" fontId="34" fillId="0" borderId="29" xfId="0" applyFont="1" applyBorder="1" applyAlignment="1" applyProtection="1">
      <alignment horizontal="left" vertical="center" wrapText="1" indent="1"/>
      <protection hidden="1"/>
    </xf>
    <xf numFmtId="165" fontId="34" fillId="0" borderId="29" xfId="2" applyFont="1" applyFill="1" applyBorder="1" applyAlignment="1" applyProtection="1">
      <alignment horizontal="left" vertical="center" wrapText="1" indent="1"/>
      <protection hidden="1"/>
    </xf>
    <xf numFmtId="49" fontId="34" fillId="0" borderId="58" xfId="0" applyNumberFormat="1" applyFont="1" applyFill="1" applyBorder="1" applyAlignment="1" applyProtection="1">
      <alignment horizontal="center" vertical="center" wrapText="1"/>
      <protection hidden="1"/>
    </xf>
    <xf numFmtId="49" fontId="34" fillId="0" borderId="59" xfId="0" applyNumberFormat="1" applyFont="1" applyBorder="1" applyAlignment="1" applyProtection="1">
      <alignment horizontal="left" vertical="center" indent="1"/>
      <protection hidden="1"/>
    </xf>
    <xf numFmtId="165" fontId="34" fillId="0" borderId="59" xfId="0" applyFont="1" applyBorder="1" applyAlignment="1" applyProtection="1">
      <alignment horizontal="left" vertical="center" wrapText="1" indent="1"/>
      <protection hidden="1"/>
    </xf>
    <xf numFmtId="165" fontId="34" fillId="0" borderId="59" xfId="2" applyFont="1" applyFill="1" applyBorder="1" applyAlignment="1" applyProtection="1">
      <alignment horizontal="left" vertical="center" wrapText="1" indent="1"/>
      <protection hidden="1"/>
    </xf>
    <xf numFmtId="165" fontId="35" fillId="0" borderId="16" xfId="2" applyFont="1" applyFill="1" applyBorder="1" applyAlignment="1" applyProtection="1">
      <alignment horizontal="center" vertical="center" wrapText="1"/>
      <protection hidden="1"/>
    </xf>
    <xf numFmtId="165" fontId="34" fillId="0" borderId="1" xfId="2" applyFont="1" applyFill="1" applyBorder="1" applyAlignment="1" applyProtection="1">
      <alignment horizontal="left" vertical="center" indent="1"/>
      <protection hidden="1"/>
    </xf>
    <xf numFmtId="49" fontId="34" fillId="0" borderId="18" xfId="0" applyNumberFormat="1" applyFont="1" applyFill="1" applyBorder="1" applyAlignment="1" applyProtection="1">
      <alignment horizontal="center" vertical="center" wrapText="1"/>
      <protection hidden="1"/>
    </xf>
    <xf numFmtId="49" fontId="34" fillId="0" borderId="9" xfId="0" applyNumberFormat="1" applyFont="1" applyBorder="1" applyAlignment="1" applyProtection="1">
      <alignment horizontal="center" vertical="center"/>
      <protection hidden="1"/>
    </xf>
    <xf numFmtId="165" fontId="34" fillId="7" borderId="43" xfId="1" applyFont="1" applyFill="1" applyBorder="1" applyAlignment="1" applyProtection="1">
      <alignment vertical="center"/>
      <protection hidden="1"/>
    </xf>
    <xf numFmtId="165" fontId="34" fillId="0" borderId="71" xfId="2" applyFont="1" applyFill="1" applyBorder="1" applyAlignment="1" applyProtection="1">
      <alignment horizontal="center" vertical="center"/>
      <protection hidden="1"/>
    </xf>
    <xf numFmtId="165" fontId="34" fillId="0" borderId="6" xfId="1" applyFont="1" applyFill="1" applyBorder="1" applyAlignment="1" applyProtection="1">
      <alignment horizontal="left" vertical="center" wrapText="1" indent="1"/>
      <protection hidden="1"/>
    </xf>
    <xf numFmtId="165" fontId="34" fillId="0" borderId="0" xfId="2" applyFont="1" applyFill="1" applyAlignment="1" applyProtection="1">
      <alignment vertical="center"/>
      <protection hidden="1"/>
    </xf>
    <xf numFmtId="165" fontId="34" fillId="0" borderId="5" xfId="2" applyFont="1" applyFill="1" applyBorder="1" applyAlignment="1" applyProtection="1">
      <alignment horizontal="center" vertical="center"/>
      <protection hidden="1"/>
    </xf>
    <xf numFmtId="165" fontId="34" fillId="0" borderId="5" xfId="2" applyFont="1" applyFill="1" applyBorder="1" applyAlignment="1" applyProtection="1">
      <alignment horizontal="left" vertical="center" wrapText="1" indent="1"/>
      <protection hidden="1"/>
    </xf>
    <xf numFmtId="165" fontId="34" fillId="0" borderId="5" xfId="1" applyFont="1" applyFill="1" applyBorder="1" applyAlignment="1" applyProtection="1">
      <alignment horizontal="left" vertical="center" wrapText="1" indent="1"/>
      <protection hidden="1"/>
    </xf>
    <xf numFmtId="169" fontId="34" fillId="7" borderId="46" xfId="3" applyNumberFormat="1" applyFont="1" applyFill="1" applyBorder="1" applyAlignment="1" applyProtection="1">
      <alignment horizontal="center" vertical="center"/>
      <protection hidden="1"/>
    </xf>
    <xf numFmtId="165" fontId="34" fillId="0" borderId="1" xfId="2" applyFont="1" applyFill="1" applyBorder="1" applyAlignment="1" applyProtection="1">
      <alignment horizontal="center" vertical="center"/>
      <protection hidden="1"/>
    </xf>
    <xf numFmtId="165" fontId="34" fillId="0" borderId="6" xfId="2" applyFont="1" applyFill="1" applyBorder="1" applyAlignment="1" applyProtection="1">
      <alignment horizontal="left" vertical="center" wrapText="1"/>
      <protection hidden="1"/>
    </xf>
    <xf numFmtId="165" fontId="34" fillId="0" borderId="1" xfId="2" applyFont="1" applyFill="1" applyBorder="1" applyAlignment="1" applyProtection="1">
      <alignment horizontal="left" vertical="center" wrapText="1"/>
      <protection hidden="1"/>
    </xf>
    <xf numFmtId="165" fontId="34" fillId="7" borderId="6" xfId="2" applyFont="1" applyFill="1" applyBorder="1" applyAlignment="1" applyProtection="1">
      <alignment horizontal="left" vertical="center" wrapText="1" indent="1"/>
      <protection hidden="1"/>
    </xf>
    <xf numFmtId="165" fontId="34" fillId="7" borderId="1" xfId="2" applyFont="1" applyFill="1" applyBorder="1" applyAlignment="1" applyProtection="1">
      <alignment horizontal="left" vertical="center" wrapText="1" indent="1"/>
      <protection hidden="1"/>
    </xf>
    <xf numFmtId="165" fontId="5" fillId="7" borderId="112" xfId="1" applyFont="1" applyFill="1" applyBorder="1" applyAlignment="1" applyProtection="1">
      <alignment vertical="center"/>
      <protection hidden="1"/>
    </xf>
    <xf numFmtId="165" fontId="0" fillId="0" borderId="5" xfId="2" applyFont="1" applyFill="1" applyBorder="1" applyAlignment="1" applyProtection="1">
      <alignment horizontal="center" vertical="center" wrapText="1"/>
      <protection hidden="1"/>
    </xf>
    <xf numFmtId="165" fontId="0" fillId="0" borderId="113" xfId="2" applyFont="1" applyFill="1" applyBorder="1" applyAlignment="1" applyProtection="1">
      <alignment horizontal="center" vertical="center"/>
      <protection hidden="1"/>
    </xf>
    <xf numFmtId="165" fontId="0" fillId="0" borderId="113" xfId="2" applyFont="1" applyFill="1" applyBorder="1" applyAlignment="1" applyProtection="1">
      <alignment horizontal="left" vertical="center" wrapText="1" indent="1"/>
      <protection hidden="1"/>
    </xf>
    <xf numFmtId="165" fontId="0" fillId="0" borderId="113" xfId="1" applyFont="1" applyFill="1" applyBorder="1" applyAlignment="1" applyProtection="1">
      <alignment horizontal="left" vertical="center" wrapText="1" indent="1"/>
      <protection hidden="1"/>
    </xf>
    <xf numFmtId="165" fontId="0" fillId="0" borderId="71" xfId="2" applyFont="1" applyFill="1" applyBorder="1" applyAlignment="1" applyProtection="1">
      <alignment horizontal="left" vertical="center" wrapText="1" indent="1"/>
      <protection hidden="1"/>
    </xf>
    <xf numFmtId="165" fontId="4" fillId="0" borderId="71" xfId="1" applyFont="1" applyFill="1" applyBorder="1" applyAlignment="1" applyProtection="1">
      <alignment horizontal="left" vertical="center" wrapText="1" indent="1"/>
      <protection hidden="1"/>
    </xf>
    <xf numFmtId="165" fontId="35" fillId="0" borderId="32" xfId="2" applyFont="1" applyFill="1" applyBorder="1" applyAlignment="1" applyProtection="1">
      <alignment horizontal="center" vertical="center" wrapText="1"/>
      <protection hidden="1"/>
    </xf>
    <xf numFmtId="49" fontId="0" fillId="0" borderId="67" xfId="0" applyNumberFormat="1" applyFont="1" applyFill="1" applyBorder="1" applyAlignment="1" applyProtection="1">
      <alignment horizontal="left" vertical="center" wrapText="1"/>
      <protection hidden="1"/>
    </xf>
    <xf numFmtId="165" fontId="5" fillId="7" borderId="88" xfId="0" applyFont="1" applyFill="1" applyBorder="1" applyAlignment="1" applyProtection="1">
      <alignment vertical="center"/>
      <protection hidden="1"/>
    </xf>
    <xf numFmtId="165" fontId="2" fillId="0" borderId="6" xfId="2" applyFont="1" applyFill="1" applyBorder="1" applyAlignment="1" applyProtection="1">
      <alignment horizontal="left" vertical="center" wrapText="1" indent="1"/>
      <protection hidden="1"/>
    </xf>
    <xf numFmtId="165" fontId="0" fillId="0" borderId="6" xfId="2" applyFont="1" applyFill="1" applyBorder="1" applyAlignment="1" applyProtection="1">
      <alignment horizontal="center" vertical="center" wrapText="1"/>
      <protection hidden="1"/>
    </xf>
    <xf numFmtId="165" fontId="0" fillId="7" borderId="1" xfId="2" applyFont="1" applyFill="1" applyBorder="1" applyAlignment="1" applyProtection="1">
      <alignment horizontal="left" vertical="center" indent="1"/>
      <protection hidden="1"/>
    </xf>
    <xf numFmtId="165" fontId="0" fillId="0" borderId="0" xfId="0"/>
    <xf numFmtId="165" fontId="19" fillId="0" borderId="0" xfId="4" applyFont="1" applyAlignment="1" applyProtection="1">
      <alignment vertical="center"/>
      <protection hidden="1"/>
    </xf>
    <xf numFmtId="165" fontId="20" fillId="0" borderId="0" xfId="4" applyFont="1" applyAlignment="1" applyProtection="1">
      <alignment horizontal="left" vertical="center"/>
      <protection hidden="1"/>
    </xf>
    <xf numFmtId="165" fontId="20" fillId="0" borderId="0" xfId="0" applyFont="1" applyAlignment="1" applyProtection="1">
      <alignment horizontal="left" vertical="center"/>
      <protection hidden="1"/>
    </xf>
    <xf numFmtId="165" fontId="26" fillId="0" borderId="0" xfId="4" applyFont="1" applyAlignment="1" applyProtection="1">
      <alignment horizontal="left" vertical="center"/>
      <protection hidden="1"/>
    </xf>
    <xf numFmtId="165" fontId="19" fillId="0" borderId="0" xfId="0" applyFont="1" applyAlignment="1" applyProtection="1">
      <alignment vertical="center"/>
      <protection hidden="1"/>
    </xf>
    <xf numFmtId="165" fontId="8" fillId="0" borderId="0" xfId="4" applyFont="1" applyAlignment="1" applyProtection="1">
      <alignment horizontal="left" vertical="center"/>
      <protection hidden="1"/>
    </xf>
    <xf numFmtId="165" fontId="20" fillId="0" borderId="0" xfId="4" applyFont="1" applyAlignment="1" applyProtection="1"/>
    <xf numFmtId="49" fontId="8" fillId="0" borderId="0" xfId="4" applyNumberFormat="1" applyFont="1" applyAlignment="1" applyProtection="1">
      <alignment horizontal="left" vertical="center"/>
      <protection hidden="1"/>
    </xf>
    <xf numFmtId="49" fontId="19" fillId="0" borderId="0" xfId="4" applyNumberFormat="1" applyFont="1" applyBorder="1" applyAlignment="1" applyProtection="1">
      <alignment horizontal="left" vertical="center"/>
      <protection hidden="1"/>
    </xf>
    <xf numFmtId="165" fontId="19" fillId="0" borderId="0" xfId="4" applyFont="1" applyAlignment="1" applyProtection="1">
      <alignment horizontal="left" vertical="center"/>
      <protection hidden="1"/>
    </xf>
    <xf numFmtId="166" fontId="18" fillId="0" borderId="51" xfId="4" applyNumberFormat="1" applyFill="1" applyBorder="1" applyAlignment="1" applyProtection="1">
      <alignment horizontal="right" vertical="center"/>
      <protection hidden="1"/>
    </xf>
    <xf numFmtId="165" fontId="9" fillId="0" borderId="80" xfId="0" applyFont="1" applyBorder="1" applyAlignment="1" applyProtection="1">
      <alignment horizontal="left" vertical="center"/>
      <protection hidden="1"/>
    </xf>
    <xf numFmtId="165" fontId="9" fillId="0" borderId="26" xfId="0" applyFont="1" applyBorder="1" applyAlignment="1" applyProtection="1">
      <alignment horizontal="left" vertical="center" wrapText="1"/>
      <protection hidden="1"/>
    </xf>
    <xf numFmtId="165" fontId="9" fillId="0" borderId="78" xfId="0" applyFont="1" applyBorder="1" applyAlignment="1" applyProtection="1">
      <alignment horizontal="left" vertical="center" wrapText="1"/>
      <protection hidden="1"/>
    </xf>
    <xf numFmtId="165" fontId="9" fillId="0" borderId="75" xfId="0" applyFont="1" applyBorder="1" applyAlignment="1" applyProtection="1">
      <alignment horizontal="left" vertical="center"/>
      <protection hidden="1"/>
    </xf>
    <xf numFmtId="168" fontId="18" fillId="0" borderId="0" xfId="4" applyNumberFormat="1" applyFill="1" applyBorder="1" applyAlignment="1" applyProtection="1">
      <alignment horizontal="right" vertical="center"/>
      <protection hidden="1"/>
    </xf>
    <xf numFmtId="168" fontId="18" fillId="0" borderId="51" xfId="4" applyNumberFormat="1" applyFill="1" applyBorder="1" applyAlignment="1" applyProtection="1">
      <alignment horizontal="right" vertical="center"/>
      <protection hidden="1"/>
    </xf>
    <xf numFmtId="165" fontId="17" fillId="0" borderId="0" xfId="0" applyFont="1" applyAlignment="1">
      <alignment horizontal="left" vertical="top" wrapText="1"/>
    </xf>
    <xf numFmtId="165" fontId="31" fillId="0" borderId="0" xfId="0" applyFont="1" applyAlignment="1">
      <alignment horizontal="left" vertical="top" wrapText="1"/>
    </xf>
    <xf numFmtId="168" fontId="18" fillId="0" borderId="0" xfId="4" applyNumberFormat="1" applyFill="1" applyBorder="1" applyAlignment="1" applyProtection="1">
      <alignment horizontal="center" vertical="center"/>
      <protection hidden="1"/>
    </xf>
  </cellXfs>
  <cellStyles count="13">
    <cellStyle name="Excel Built-in Excel Built-in Normal" xfId="10" xr:uid="{00000000-0005-0000-0000-000000000000}"/>
    <cellStyle name="Excel Built-in Excel Built-in Normal 1" xfId="9" xr:uid="{00000000-0005-0000-0000-000001000000}"/>
    <cellStyle name="Excel Built-in Normal" xfId="1" xr:uid="{00000000-0005-0000-0000-000002000000}"/>
    <cellStyle name="Excel Built-in Normal 1" xfId="2" xr:uid="{00000000-0005-0000-0000-000003000000}"/>
    <cellStyle name="TableStyleLight1" xfId="7" xr:uid="{00000000-0005-0000-0000-000004000000}"/>
    <cellStyle name="Гиперссылка" xfId="4" builtinId="8"/>
    <cellStyle name="Гиперссылка 2" xfId="7" xr:uid="{00000000-0005-0000-0000-000006000000}"/>
    <cellStyle name="Обычный" xfId="0" builtinId="0"/>
    <cellStyle name="Обычный 2" xfId="6" xr:uid="{00000000-0005-0000-0000-000008000000}"/>
    <cellStyle name="Процентный" xfId="5" builtinId="5"/>
    <cellStyle name="Процентный 2" xfId="8" xr:uid="{00000000-0005-0000-0000-00000A000000}"/>
    <cellStyle name="Финансовый" xfId="3" builtinId="3"/>
    <cellStyle name="Финансовый 2" xfId="7" xr:uid="{00000000-0005-0000-0000-00000C000000}"/>
  </cellStyles>
  <dxfs count="246"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u val="none"/>
        <color theme="0"/>
      </font>
      <numFmt numFmtId="30" formatCode="@"/>
      <fill>
        <patternFill>
          <bgColor theme="4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99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AECF00"/>
      <rgbColor rgb="00FFCC00"/>
      <rgbColor rgb="00FFB515"/>
      <rgbColor rgb="00FF3333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0066"/>
      <color rgb="FFFF6600"/>
      <color rgb="FFF0720A"/>
      <color rgb="FFEFD40F"/>
      <color rgb="FF552803"/>
      <color rgb="FF7D3B05"/>
      <color rgb="FFFF6699"/>
      <color rgb="FF3ECA3E"/>
      <color rgb="FFFBBC0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microsoft.com/office/2006/relationships/vbaProject" Target="vbaProject.bin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</xdr:colOff>
      <xdr:row>93</xdr:row>
      <xdr:rowOff>0</xdr:rowOff>
    </xdr:from>
    <xdr:to>
      <xdr:col>2</xdr:col>
      <xdr:colOff>115957</xdr:colOff>
      <xdr:row>94</xdr:row>
      <xdr:rowOff>8283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49089" y="13459239"/>
          <a:ext cx="505238" cy="331305"/>
        </a:xfrm>
        <a:prstGeom prst="rect">
          <a:avLst/>
        </a:prstGeom>
        <a:solidFill>
          <a:srgbClr val="00B05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1100" b="1">
              <a:solidFill>
                <a:schemeClr val="bg1"/>
              </a:solidFill>
            </a:rPr>
            <a:t>NEW</a:t>
          </a:r>
          <a:endParaRPr lang="ru-RU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190501</xdr:colOff>
      <xdr:row>92</xdr:row>
      <xdr:rowOff>49695</xdr:rowOff>
    </xdr:from>
    <xdr:to>
      <xdr:col>6</xdr:col>
      <xdr:colOff>82826</xdr:colOff>
      <xdr:row>94</xdr:row>
      <xdr:rowOff>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1996110" y="12953999"/>
          <a:ext cx="505238" cy="331305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1100" b="1">
              <a:solidFill>
                <a:schemeClr val="bg1"/>
              </a:solidFill>
            </a:rPr>
            <a:t>SPEC</a:t>
          </a:r>
          <a:endParaRPr lang="ru-RU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762001</xdr:colOff>
      <xdr:row>92</xdr:row>
      <xdr:rowOff>41412</xdr:rowOff>
    </xdr:from>
    <xdr:to>
      <xdr:col>9</xdr:col>
      <xdr:colOff>24849</xdr:colOff>
      <xdr:row>93</xdr:row>
      <xdr:rowOff>314738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4273827" y="12945716"/>
          <a:ext cx="530087" cy="331305"/>
        </a:xfrm>
        <a:prstGeom prst="rect">
          <a:avLst/>
        </a:prstGeom>
        <a:solidFill>
          <a:schemeClr val="accent6">
            <a:lumMod val="7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1100" b="1">
              <a:solidFill>
                <a:schemeClr val="bg1"/>
              </a:solidFill>
            </a:rPr>
            <a:t>SALE</a:t>
          </a:r>
          <a:endParaRPr lang="ru-RU" sz="1100" b="1">
            <a:solidFill>
              <a:schemeClr val="bg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printerSettings" Target="../printerSettings/printerSettings1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>
    <tabColor rgb="FFFF0000"/>
    <pageSetUpPr fitToPage="1"/>
  </sheetPr>
  <dimension ref="A1:L99"/>
  <sheetViews>
    <sheetView showGridLines="0" tabSelected="1" view="pageBreakPreview" zoomScale="115" zoomScaleSheetLayoutView="115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I3" sqref="I3"/>
    </sheetView>
  </sheetViews>
  <sheetFormatPr defaultRowHeight="12.75"/>
  <cols>
    <col min="1" max="1" width="2.28515625" style="17" customWidth="1"/>
    <col min="2" max="2" width="5.85546875" style="18" customWidth="1"/>
    <col min="3" max="3" width="5.42578125" style="18" customWidth="1"/>
    <col min="4" max="4" width="4.28515625" style="11" customWidth="1"/>
    <col min="5" max="7" width="9.140625" style="11"/>
    <col min="8" max="8" width="7.140625" style="11" customWidth="1"/>
    <col min="9" max="9" width="20.5703125" style="11" customWidth="1"/>
    <col min="10" max="11" width="9.140625" style="12"/>
    <col min="12" max="12" width="10.7109375" style="12" customWidth="1"/>
    <col min="13" max="16384" width="9.140625" style="12"/>
  </cols>
  <sheetData>
    <row r="1" spans="1:12" ht="4.5" customHeight="1" thickBot="1">
      <c r="A1" s="6"/>
      <c r="B1" s="7"/>
      <c r="C1" s="7"/>
      <c r="D1" s="8"/>
      <c r="E1" s="8"/>
      <c r="F1" s="8"/>
      <c r="G1" s="8"/>
      <c r="H1" s="8"/>
      <c r="I1" s="8"/>
      <c r="J1" s="204"/>
      <c r="K1" s="204"/>
      <c r="L1" s="204"/>
    </row>
    <row r="2" spans="1:12" ht="21" customHeight="1">
      <c r="A2" s="205"/>
      <c r="B2" s="13" t="s">
        <v>984</v>
      </c>
      <c r="C2" s="206"/>
      <c r="D2" s="100"/>
      <c r="E2" s="100"/>
      <c r="F2" s="100"/>
      <c r="G2" s="100"/>
      <c r="H2" s="14" t="s">
        <v>985</v>
      </c>
      <c r="I2" s="341">
        <v>43719</v>
      </c>
      <c r="J2" s="100"/>
      <c r="K2" s="100"/>
      <c r="L2" s="100"/>
    </row>
    <row r="4" spans="1:12" s="11" customFormat="1" ht="20.100000000000001" customHeight="1">
      <c r="A4" s="207" t="s">
        <v>978</v>
      </c>
      <c r="B4" s="499" t="s">
        <v>948</v>
      </c>
      <c r="C4" s="499"/>
      <c r="D4" s="499"/>
      <c r="E4" s="499"/>
      <c r="F4" s="499"/>
    </row>
    <row r="5" spans="1:12" ht="15">
      <c r="B5" s="208" t="s">
        <v>932</v>
      </c>
      <c r="C5" s="500" t="s">
        <v>977</v>
      </c>
      <c r="D5" s="500"/>
      <c r="E5" s="500"/>
      <c r="F5" s="500"/>
      <c r="G5" s="500"/>
    </row>
    <row r="6" spans="1:12">
      <c r="C6" s="209" t="s">
        <v>933</v>
      </c>
      <c r="D6" s="494" t="s">
        <v>976</v>
      </c>
      <c r="E6" s="494"/>
      <c r="F6" s="494"/>
      <c r="G6" s="494"/>
    </row>
    <row r="7" spans="1:12">
      <c r="C7" s="209" t="s">
        <v>934</v>
      </c>
      <c r="D7" s="494" t="s">
        <v>975</v>
      </c>
      <c r="E7" s="494"/>
      <c r="F7" s="494"/>
      <c r="G7" s="494"/>
    </row>
    <row r="8" spans="1:12">
      <c r="C8" s="209" t="s">
        <v>979</v>
      </c>
      <c r="D8" s="494" t="s">
        <v>968</v>
      </c>
      <c r="E8" s="494"/>
      <c r="F8" s="494"/>
      <c r="G8" s="494"/>
    </row>
    <row r="9" spans="1:12" ht="15">
      <c r="B9" s="208" t="s">
        <v>935</v>
      </c>
      <c r="C9" s="495" t="s">
        <v>974</v>
      </c>
      <c r="D9" s="495"/>
      <c r="E9" s="495"/>
      <c r="F9" s="495"/>
      <c r="G9" s="495"/>
      <c r="H9" s="264"/>
      <c r="I9" s="291"/>
    </row>
    <row r="10" spans="1:12">
      <c r="C10" s="292" t="s">
        <v>936</v>
      </c>
      <c r="D10" s="494" t="s">
        <v>973</v>
      </c>
      <c r="E10" s="494"/>
      <c r="F10" s="494"/>
      <c r="G10" s="494"/>
      <c r="H10" s="494"/>
      <c r="I10" s="494"/>
    </row>
    <row r="11" spans="1:12">
      <c r="C11" s="292" t="s">
        <v>937</v>
      </c>
      <c r="D11" s="494" t="s">
        <v>972</v>
      </c>
      <c r="E11" s="494"/>
      <c r="F11" s="494"/>
      <c r="G11" s="494"/>
      <c r="H11" s="494"/>
      <c r="I11" s="494"/>
    </row>
    <row r="12" spans="1:12" ht="15">
      <c r="B12" s="208" t="s">
        <v>938</v>
      </c>
      <c r="C12" s="495" t="s">
        <v>966</v>
      </c>
      <c r="D12" s="495"/>
      <c r="E12" s="495"/>
      <c r="F12" s="495"/>
      <c r="G12" s="495"/>
      <c r="H12" s="291"/>
      <c r="I12" s="291"/>
    </row>
    <row r="13" spans="1:12" ht="15">
      <c r="B13" s="208" t="s">
        <v>939</v>
      </c>
      <c r="C13" s="495" t="s">
        <v>965</v>
      </c>
      <c r="D13" s="495"/>
      <c r="E13" s="495"/>
      <c r="F13" s="495"/>
      <c r="G13" s="495"/>
      <c r="H13" s="291"/>
      <c r="I13" s="291"/>
    </row>
    <row r="14" spans="1:12" ht="15">
      <c r="A14" s="263" t="s">
        <v>980</v>
      </c>
      <c r="B14" s="501" t="s">
        <v>1341</v>
      </c>
      <c r="C14" s="501"/>
      <c r="D14" s="501"/>
      <c r="E14" s="501"/>
      <c r="F14" s="501"/>
      <c r="G14" s="501"/>
      <c r="H14" s="501"/>
      <c r="I14" s="501"/>
    </row>
    <row r="15" spans="1:12" ht="15">
      <c r="B15" s="208" t="s">
        <v>941</v>
      </c>
      <c r="C15" s="495" t="s">
        <v>1414</v>
      </c>
      <c r="D15" s="495"/>
      <c r="E15" s="495"/>
      <c r="F15" s="495"/>
      <c r="G15" s="495"/>
      <c r="H15" s="495"/>
      <c r="I15" s="495"/>
    </row>
    <row r="16" spans="1:12" ht="15">
      <c r="B16" s="208" t="s">
        <v>981</v>
      </c>
      <c r="C16" s="495" t="s">
        <v>971</v>
      </c>
      <c r="D16" s="495"/>
      <c r="E16" s="495"/>
      <c r="F16" s="495"/>
      <c r="G16" s="495"/>
      <c r="H16" s="495"/>
      <c r="I16" s="495"/>
    </row>
    <row r="17" spans="1:9" ht="15">
      <c r="B17" s="208" t="s">
        <v>942</v>
      </c>
      <c r="C17" s="495" t="s">
        <v>970</v>
      </c>
      <c r="D17" s="495"/>
      <c r="E17" s="495"/>
      <c r="F17" s="495"/>
      <c r="G17" s="495"/>
      <c r="H17" s="495"/>
      <c r="I17" s="495"/>
    </row>
    <row r="18" spans="1:9" ht="15">
      <c r="B18" s="208" t="s">
        <v>943</v>
      </c>
      <c r="C18" s="495" t="s">
        <v>1571</v>
      </c>
      <c r="D18" s="495"/>
      <c r="E18" s="495"/>
      <c r="F18" s="495"/>
      <c r="G18" s="495"/>
      <c r="H18" s="495"/>
      <c r="I18" s="495"/>
    </row>
    <row r="19" spans="1:9" ht="15">
      <c r="B19" s="208" t="s">
        <v>1342</v>
      </c>
      <c r="C19" s="495" t="s">
        <v>1340</v>
      </c>
      <c r="D19" s="495"/>
      <c r="E19" s="495"/>
      <c r="F19" s="495"/>
      <c r="G19" s="495"/>
      <c r="H19" s="495"/>
      <c r="I19" s="495"/>
    </row>
    <row r="20" spans="1:9" ht="15">
      <c r="B20" s="208" t="s">
        <v>1343</v>
      </c>
      <c r="C20" s="495" t="s">
        <v>955</v>
      </c>
      <c r="D20" s="495"/>
      <c r="E20" s="495"/>
      <c r="F20" s="495"/>
      <c r="G20" s="495"/>
      <c r="H20" s="495"/>
      <c r="I20" s="495"/>
    </row>
    <row r="21" spans="1:9" ht="15">
      <c r="A21" s="263" t="s">
        <v>945</v>
      </c>
      <c r="B21" s="501" t="s">
        <v>1428</v>
      </c>
      <c r="C21" s="501"/>
      <c r="D21" s="501"/>
      <c r="E21" s="501"/>
      <c r="F21" s="501"/>
      <c r="G21" s="501"/>
      <c r="H21" s="501"/>
      <c r="I21" s="501"/>
    </row>
    <row r="22" spans="1:9" ht="15">
      <c r="B22" s="208" t="s">
        <v>944</v>
      </c>
      <c r="C22" s="495" t="s">
        <v>1344</v>
      </c>
      <c r="D22" s="495"/>
      <c r="E22" s="495"/>
      <c r="F22" s="495"/>
      <c r="G22" s="495"/>
      <c r="H22" s="264"/>
    </row>
    <row r="23" spans="1:9">
      <c r="C23" s="209" t="s">
        <v>946</v>
      </c>
      <c r="D23" s="494" t="s">
        <v>968</v>
      </c>
      <c r="E23" s="494"/>
      <c r="F23" s="494"/>
      <c r="G23" s="494"/>
    </row>
    <row r="24" spans="1:9">
      <c r="C24" s="209" t="s">
        <v>947</v>
      </c>
      <c r="D24" s="494" t="s">
        <v>976</v>
      </c>
      <c r="E24" s="494"/>
      <c r="F24" s="494"/>
      <c r="G24" s="494"/>
    </row>
    <row r="25" spans="1:9" ht="15">
      <c r="B25" s="208" t="s">
        <v>982</v>
      </c>
      <c r="C25" s="495" t="s">
        <v>1345</v>
      </c>
      <c r="D25" s="495"/>
      <c r="E25" s="495"/>
      <c r="F25" s="495"/>
      <c r="G25" s="495"/>
      <c r="H25" s="495"/>
    </row>
    <row r="26" spans="1:9">
      <c r="C26" s="209" t="s">
        <v>1346</v>
      </c>
      <c r="D26" s="494" t="s">
        <v>1347</v>
      </c>
      <c r="E26" s="494"/>
      <c r="F26" s="494"/>
      <c r="G26" s="494"/>
    </row>
    <row r="27" spans="1:9">
      <c r="C27" s="209" t="s">
        <v>1346</v>
      </c>
      <c r="D27" s="494" t="s">
        <v>1348</v>
      </c>
      <c r="E27" s="494"/>
      <c r="F27" s="494"/>
      <c r="G27" s="494"/>
    </row>
    <row r="28" spans="1:9" hidden="1">
      <c r="C28" s="209" t="s">
        <v>1346</v>
      </c>
      <c r="D28" s="498" t="s">
        <v>1349</v>
      </c>
      <c r="E28" s="498"/>
      <c r="F28" s="498"/>
      <c r="G28" s="498"/>
    </row>
    <row r="29" spans="1:9" ht="15">
      <c r="B29" s="208" t="s">
        <v>983</v>
      </c>
      <c r="C29" s="495" t="s">
        <v>1350</v>
      </c>
      <c r="D29" s="495"/>
      <c r="E29" s="495"/>
      <c r="F29" s="495"/>
      <c r="G29" s="495"/>
      <c r="H29" s="495"/>
    </row>
    <row r="30" spans="1:9" s="11" customFormat="1" ht="20.100000000000001" customHeight="1">
      <c r="A30" s="207" t="s">
        <v>1159</v>
      </c>
      <c r="B30" s="497" t="s">
        <v>949</v>
      </c>
      <c r="C30" s="497"/>
      <c r="D30" s="497"/>
      <c r="E30" s="497"/>
      <c r="F30" s="497"/>
    </row>
    <row r="31" spans="1:9" ht="15">
      <c r="B31" s="208" t="s">
        <v>1161</v>
      </c>
      <c r="C31" s="495" t="s">
        <v>1353</v>
      </c>
      <c r="D31" s="495"/>
      <c r="E31" s="495"/>
      <c r="F31" s="495"/>
      <c r="G31" s="495"/>
      <c r="H31" s="495"/>
    </row>
    <row r="32" spans="1:9" ht="15">
      <c r="B32" s="208" t="s">
        <v>1162</v>
      </c>
      <c r="C32" s="495" t="s">
        <v>1354</v>
      </c>
      <c r="D32" s="495"/>
      <c r="E32" s="495"/>
      <c r="F32" s="495"/>
      <c r="G32" s="495"/>
      <c r="H32" s="495"/>
    </row>
    <row r="33" spans="1:10">
      <c r="C33" s="209" t="s">
        <v>1357</v>
      </c>
      <c r="D33" s="494" t="s">
        <v>1360</v>
      </c>
      <c r="E33" s="494"/>
      <c r="F33" s="494"/>
      <c r="G33" s="494"/>
    </row>
    <row r="34" spans="1:10">
      <c r="C34" s="209" t="s">
        <v>1358</v>
      </c>
      <c r="D34" s="494" t="s">
        <v>1361</v>
      </c>
      <c r="E34" s="494"/>
      <c r="F34" s="494"/>
      <c r="G34" s="494"/>
    </row>
    <row r="35" spans="1:10">
      <c r="C35" s="209" t="s">
        <v>1359</v>
      </c>
      <c r="D35" s="494" t="s">
        <v>1362</v>
      </c>
      <c r="E35" s="494"/>
      <c r="F35" s="494"/>
      <c r="G35" s="494"/>
    </row>
    <row r="36" spans="1:10" ht="15">
      <c r="B36" s="208" t="s">
        <v>1163</v>
      </c>
      <c r="C36" s="495" t="s">
        <v>1355</v>
      </c>
      <c r="D36" s="495"/>
      <c r="E36" s="495"/>
      <c r="F36" s="495"/>
      <c r="G36" s="495"/>
      <c r="H36" s="495"/>
    </row>
    <row r="37" spans="1:10" ht="15">
      <c r="B37" s="208" t="s">
        <v>1351</v>
      </c>
      <c r="C37" s="495" t="s">
        <v>963</v>
      </c>
      <c r="D37" s="495"/>
      <c r="E37" s="495"/>
      <c r="F37" s="495"/>
      <c r="G37" s="495"/>
      <c r="H37" s="495"/>
    </row>
    <row r="38" spans="1:10" ht="15">
      <c r="B38" s="208" t="s">
        <v>1352</v>
      </c>
      <c r="C38" s="495" t="s">
        <v>1356</v>
      </c>
      <c r="D38" s="495"/>
      <c r="E38" s="495"/>
      <c r="F38" s="495"/>
      <c r="G38" s="495"/>
      <c r="H38" s="495"/>
    </row>
    <row r="39" spans="1:10" s="11" customFormat="1" ht="20.100000000000001" customHeight="1">
      <c r="A39" s="207" t="s">
        <v>1164</v>
      </c>
      <c r="B39" s="497" t="s">
        <v>950</v>
      </c>
      <c r="C39" s="497"/>
      <c r="D39" s="497"/>
      <c r="E39" s="497"/>
      <c r="F39" s="497"/>
    </row>
    <row r="40" spans="1:10" ht="15">
      <c r="B40" s="208" t="s">
        <v>1363</v>
      </c>
      <c r="C40" s="496" t="s">
        <v>962</v>
      </c>
      <c r="D40" s="496"/>
      <c r="E40" s="496"/>
      <c r="F40" s="496"/>
      <c r="G40" s="496"/>
      <c r="H40" s="496"/>
    </row>
    <row r="41" spans="1:10">
      <c r="C41" s="209" t="s">
        <v>1364</v>
      </c>
      <c r="D41" s="498" t="s">
        <v>961</v>
      </c>
      <c r="E41" s="498"/>
      <c r="F41" s="498"/>
      <c r="G41" s="498"/>
      <c r="H41" s="498"/>
      <c r="I41" s="498"/>
    </row>
    <row r="42" spans="1:10">
      <c r="C42" s="209" t="s">
        <v>1365</v>
      </c>
      <c r="D42" s="498" t="s">
        <v>960</v>
      </c>
      <c r="E42" s="498"/>
      <c r="F42" s="498"/>
      <c r="G42" s="498"/>
      <c r="H42" s="498"/>
      <c r="I42" s="498"/>
    </row>
    <row r="43" spans="1:10">
      <c r="C43" s="209" t="s">
        <v>1366</v>
      </c>
      <c r="D43" s="498" t="s">
        <v>959</v>
      </c>
      <c r="E43" s="498"/>
      <c r="F43" s="498"/>
      <c r="G43" s="498"/>
      <c r="H43" s="498"/>
      <c r="I43" s="498"/>
    </row>
    <row r="44" spans="1:10">
      <c r="C44" s="209" t="s">
        <v>1367</v>
      </c>
      <c r="D44" s="498" t="s">
        <v>958</v>
      </c>
      <c r="E44" s="498"/>
      <c r="F44" s="498"/>
      <c r="G44" s="498"/>
      <c r="H44" s="498"/>
      <c r="I44" s="498"/>
    </row>
    <row r="45" spans="1:10">
      <c r="B45" s="210"/>
      <c r="D45" s="211" t="s">
        <v>1368</v>
      </c>
      <c r="E45" s="498" t="s">
        <v>284</v>
      </c>
      <c r="F45" s="498"/>
      <c r="G45" s="498"/>
      <c r="H45" s="498"/>
      <c r="I45" s="498"/>
      <c r="J45" s="498"/>
    </row>
    <row r="46" spans="1:10">
      <c r="B46" s="210"/>
      <c r="D46" s="211" t="s">
        <v>1369</v>
      </c>
      <c r="E46" s="498" t="s">
        <v>285</v>
      </c>
      <c r="F46" s="498"/>
      <c r="G46" s="498"/>
      <c r="H46" s="498"/>
      <c r="I46" s="498"/>
      <c r="J46" s="498"/>
    </row>
    <row r="47" spans="1:10">
      <c r="B47" s="210"/>
      <c r="D47" s="211" t="s">
        <v>1370</v>
      </c>
      <c r="E47" s="498" t="s">
        <v>286</v>
      </c>
      <c r="F47" s="498"/>
      <c r="G47" s="498"/>
      <c r="H47" s="498"/>
      <c r="I47" s="498"/>
      <c r="J47" s="498"/>
    </row>
    <row r="48" spans="1:10">
      <c r="B48" s="210"/>
      <c r="D48" s="211" t="s">
        <v>1371</v>
      </c>
      <c r="E48" s="498" t="s">
        <v>931</v>
      </c>
      <c r="F48" s="498"/>
      <c r="G48" s="498"/>
      <c r="H48" s="498"/>
      <c r="I48" s="498"/>
      <c r="J48" s="498"/>
    </row>
    <row r="49" spans="2:10">
      <c r="B49" s="210"/>
      <c r="D49" s="211" t="s">
        <v>1372</v>
      </c>
      <c r="E49" s="498" t="s">
        <v>287</v>
      </c>
      <c r="F49" s="498"/>
      <c r="G49" s="498"/>
      <c r="H49" s="498"/>
      <c r="I49" s="498"/>
      <c r="J49" s="498"/>
    </row>
    <row r="50" spans="2:10">
      <c r="C50" s="209" t="s">
        <v>1373</v>
      </c>
      <c r="D50" s="498" t="s">
        <v>1725</v>
      </c>
      <c r="E50" s="498"/>
      <c r="F50" s="498"/>
      <c r="G50" s="498"/>
      <c r="H50" s="498"/>
      <c r="I50" s="498"/>
    </row>
    <row r="51" spans="2:10">
      <c r="B51" s="210"/>
      <c r="D51" s="211" t="s">
        <v>1374</v>
      </c>
      <c r="E51" s="498" t="s">
        <v>288</v>
      </c>
      <c r="F51" s="498"/>
      <c r="G51" s="498"/>
      <c r="H51" s="498"/>
      <c r="I51" s="498"/>
      <c r="J51" s="498"/>
    </row>
    <row r="52" spans="2:10">
      <c r="B52" s="210"/>
      <c r="D52" s="211" t="s">
        <v>1375</v>
      </c>
      <c r="E52" s="498" t="s">
        <v>289</v>
      </c>
      <c r="F52" s="498"/>
      <c r="G52" s="498"/>
      <c r="H52" s="498"/>
      <c r="I52" s="498"/>
      <c r="J52" s="498"/>
    </row>
    <row r="53" spans="2:10">
      <c r="B53" s="210"/>
      <c r="D53" s="211" t="s">
        <v>1376</v>
      </c>
      <c r="E53" s="498" t="s">
        <v>290</v>
      </c>
      <c r="F53" s="498"/>
      <c r="G53" s="498"/>
      <c r="H53" s="498"/>
      <c r="I53" s="498"/>
      <c r="J53" s="498"/>
    </row>
    <row r="54" spans="2:10">
      <c r="B54" s="210"/>
      <c r="D54" s="211" t="s">
        <v>1377</v>
      </c>
      <c r="E54" s="498" t="s">
        <v>291</v>
      </c>
      <c r="F54" s="498"/>
      <c r="G54" s="498"/>
      <c r="H54" s="498"/>
      <c r="I54" s="498"/>
      <c r="J54" s="498"/>
    </row>
    <row r="55" spans="2:10">
      <c r="B55" s="210"/>
      <c r="D55" s="211" t="s">
        <v>1378</v>
      </c>
      <c r="E55" s="498" t="s">
        <v>292</v>
      </c>
      <c r="F55" s="498"/>
      <c r="G55" s="498"/>
      <c r="H55" s="498"/>
      <c r="I55" s="498"/>
      <c r="J55" s="498"/>
    </row>
    <row r="56" spans="2:10">
      <c r="B56" s="210"/>
      <c r="D56" s="211" t="s">
        <v>1379</v>
      </c>
      <c r="E56" s="498" t="s">
        <v>293</v>
      </c>
      <c r="F56" s="498"/>
      <c r="G56" s="498"/>
      <c r="H56" s="498"/>
      <c r="I56" s="498"/>
      <c r="J56" s="498"/>
    </row>
    <row r="57" spans="2:10">
      <c r="B57" s="210"/>
      <c r="D57" s="211" t="s">
        <v>1380</v>
      </c>
      <c r="E57" s="498" t="s">
        <v>294</v>
      </c>
      <c r="F57" s="498"/>
      <c r="G57" s="498"/>
      <c r="H57" s="498"/>
      <c r="I57" s="498"/>
      <c r="J57" s="498"/>
    </row>
    <row r="58" spans="2:10">
      <c r="B58" s="210"/>
      <c r="D58" s="211" t="s">
        <v>1381</v>
      </c>
      <c r="E58" s="498" t="s">
        <v>295</v>
      </c>
      <c r="F58" s="498"/>
      <c r="G58" s="498"/>
      <c r="H58" s="498"/>
      <c r="I58" s="498"/>
      <c r="J58" s="498"/>
    </row>
    <row r="59" spans="2:10">
      <c r="B59" s="210"/>
      <c r="C59" s="209" t="s">
        <v>1723</v>
      </c>
      <c r="D59" s="502" t="s">
        <v>1724</v>
      </c>
      <c r="E59" s="502"/>
      <c r="F59" s="502"/>
      <c r="G59" s="502"/>
      <c r="H59" s="502"/>
      <c r="I59" s="373"/>
      <c r="J59" s="373"/>
    </row>
    <row r="60" spans="2:10">
      <c r="B60" s="210"/>
      <c r="D60" s="385" t="s">
        <v>1726</v>
      </c>
      <c r="E60" s="503" t="s">
        <v>1732</v>
      </c>
      <c r="F60" s="503"/>
      <c r="G60" s="503"/>
      <c r="H60" s="373"/>
      <c r="I60" s="373"/>
      <c r="J60" s="373"/>
    </row>
    <row r="61" spans="2:10">
      <c r="B61" s="210"/>
      <c r="D61" s="385" t="s">
        <v>1727</v>
      </c>
      <c r="E61" s="503" t="s">
        <v>1733</v>
      </c>
      <c r="F61" s="503"/>
      <c r="G61" s="503"/>
      <c r="H61" s="503"/>
      <c r="I61" s="373"/>
      <c r="J61" s="373"/>
    </row>
    <row r="62" spans="2:10">
      <c r="B62" s="210"/>
      <c r="D62" s="385" t="s">
        <v>1728</v>
      </c>
      <c r="E62" s="503" t="s">
        <v>1734</v>
      </c>
      <c r="F62" s="503"/>
      <c r="G62" s="503"/>
      <c r="H62" s="503"/>
      <c r="I62" s="373"/>
      <c r="J62" s="373"/>
    </row>
    <row r="63" spans="2:10">
      <c r="B63" s="210"/>
      <c r="D63" s="385" t="s">
        <v>1729</v>
      </c>
      <c r="E63" s="503" t="s">
        <v>1735</v>
      </c>
      <c r="F63" s="503"/>
      <c r="G63" s="503"/>
      <c r="H63" s="503"/>
      <c r="I63" s="373"/>
      <c r="J63" s="373"/>
    </row>
    <row r="64" spans="2:10">
      <c r="B64" s="210"/>
      <c r="D64" s="385" t="s">
        <v>1730</v>
      </c>
      <c r="E64" s="503" t="s">
        <v>1736</v>
      </c>
      <c r="F64" s="503"/>
      <c r="G64" s="503"/>
      <c r="H64" s="373"/>
      <c r="I64" s="373"/>
      <c r="J64" s="373"/>
    </row>
    <row r="65" spans="2:10">
      <c r="B65" s="210"/>
      <c r="D65" s="385" t="s">
        <v>1731</v>
      </c>
      <c r="E65" s="503" t="s">
        <v>1737</v>
      </c>
      <c r="F65" s="503"/>
      <c r="G65" s="503"/>
      <c r="H65" s="373"/>
      <c r="I65" s="373"/>
      <c r="J65" s="373"/>
    </row>
    <row r="66" spans="2:10" ht="15">
      <c r="B66" s="208" t="s">
        <v>1385</v>
      </c>
      <c r="C66" s="496" t="s">
        <v>1382</v>
      </c>
      <c r="D66" s="496"/>
      <c r="E66" s="496"/>
      <c r="F66" s="496"/>
      <c r="G66" s="496"/>
      <c r="H66" s="496"/>
    </row>
    <row r="67" spans="2:10">
      <c r="C67" s="209" t="s">
        <v>1383</v>
      </c>
      <c r="D67" s="494" t="s">
        <v>1386</v>
      </c>
      <c r="E67" s="494"/>
      <c r="F67" s="494"/>
      <c r="G67" s="494"/>
    </row>
    <row r="68" spans="2:10">
      <c r="C68" s="209" t="s">
        <v>1384</v>
      </c>
      <c r="D68" s="494" t="s">
        <v>1124</v>
      </c>
      <c r="E68" s="494"/>
      <c r="F68" s="494"/>
      <c r="G68" s="494"/>
    </row>
    <row r="69" spans="2:10">
      <c r="C69" s="209" t="s">
        <v>1429</v>
      </c>
      <c r="D69" s="494" t="s">
        <v>1125</v>
      </c>
      <c r="E69" s="494"/>
      <c r="F69" s="494"/>
      <c r="G69" s="494"/>
    </row>
    <row r="70" spans="2:10" ht="15">
      <c r="B70" s="208" t="s">
        <v>1387</v>
      </c>
      <c r="C70" s="496" t="s">
        <v>952</v>
      </c>
      <c r="D70" s="496"/>
      <c r="E70" s="496"/>
      <c r="F70" s="496"/>
      <c r="G70" s="496"/>
      <c r="H70" s="496"/>
    </row>
    <row r="71" spans="2:10">
      <c r="C71" s="209" t="s">
        <v>1388</v>
      </c>
      <c r="D71" s="498" t="s">
        <v>1126</v>
      </c>
      <c r="E71" s="498"/>
      <c r="F71" s="498"/>
      <c r="G71" s="498"/>
      <c r="H71" s="498"/>
      <c r="I71" s="498"/>
    </row>
    <row r="72" spans="2:10">
      <c r="C72" s="209" t="s">
        <v>1389</v>
      </c>
      <c r="D72" s="494" t="s">
        <v>1421</v>
      </c>
      <c r="E72" s="494"/>
      <c r="F72" s="494"/>
      <c r="G72" s="494"/>
      <c r="H72" s="494"/>
      <c r="I72" s="494"/>
    </row>
    <row r="73" spans="2:10">
      <c r="B73" s="210"/>
      <c r="D73" s="211" t="s">
        <v>1422</v>
      </c>
      <c r="E73" s="494" t="s">
        <v>1423</v>
      </c>
      <c r="F73" s="494"/>
      <c r="G73" s="494"/>
      <c r="H73" s="494"/>
      <c r="I73" s="494"/>
      <c r="J73" s="494"/>
    </row>
    <row r="74" spans="2:10">
      <c r="B74" s="210"/>
      <c r="D74" s="211" t="s">
        <v>1424</v>
      </c>
      <c r="E74" s="494" t="s">
        <v>1425</v>
      </c>
      <c r="F74" s="494"/>
      <c r="G74" s="494"/>
      <c r="H74" s="494"/>
      <c r="I74" s="494"/>
      <c r="J74" s="494"/>
    </row>
    <row r="75" spans="2:10" ht="15">
      <c r="B75" s="208" t="s">
        <v>1390</v>
      </c>
      <c r="C75" s="496" t="s">
        <v>953</v>
      </c>
      <c r="D75" s="496"/>
      <c r="E75" s="496"/>
      <c r="F75" s="496"/>
      <c r="G75" s="496"/>
      <c r="H75" s="496"/>
    </row>
    <row r="76" spans="2:10" ht="15">
      <c r="B76" s="208" t="s">
        <v>1391</v>
      </c>
      <c r="C76" s="496" t="s">
        <v>954</v>
      </c>
      <c r="D76" s="496"/>
      <c r="E76" s="496"/>
      <c r="F76" s="496"/>
      <c r="G76" s="496"/>
      <c r="H76" s="496"/>
    </row>
    <row r="77" spans="2:10">
      <c r="C77" s="209" t="s">
        <v>1392</v>
      </c>
      <c r="D77" s="494" t="s">
        <v>1128</v>
      </c>
      <c r="E77" s="494"/>
      <c r="F77" s="494"/>
      <c r="G77" s="494"/>
      <c r="H77" s="494"/>
      <c r="I77" s="494"/>
    </row>
    <row r="78" spans="2:10">
      <c r="C78" s="209" t="s">
        <v>1393</v>
      </c>
      <c r="D78" s="494" t="s">
        <v>1129</v>
      </c>
      <c r="E78" s="494"/>
      <c r="F78" s="494"/>
      <c r="G78" s="494"/>
      <c r="H78" s="494"/>
      <c r="I78" s="494"/>
    </row>
    <row r="79" spans="2:10">
      <c r="C79" s="209" t="s">
        <v>1394</v>
      </c>
      <c r="D79" s="494" t="s">
        <v>1396</v>
      </c>
      <c r="E79" s="494"/>
      <c r="F79" s="494"/>
      <c r="G79" s="494"/>
      <c r="H79" s="494"/>
      <c r="I79" s="494"/>
    </row>
    <row r="80" spans="2:10">
      <c r="C80" s="209" t="s">
        <v>1395</v>
      </c>
      <c r="D80" s="494" t="s">
        <v>1397</v>
      </c>
      <c r="E80" s="494"/>
      <c r="F80" s="494"/>
      <c r="G80" s="494"/>
      <c r="H80" s="494"/>
      <c r="I80" s="494"/>
    </row>
    <row r="81" spans="1:10" ht="15">
      <c r="B81" s="208" t="s">
        <v>1398</v>
      </c>
      <c r="C81" s="496" t="s">
        <v>951</v>
      </c>
      <c r="D81" s="496"/>
      <c r="E81" s="496"/>
      <c r="F81" s="496"/>
      <c r="G81" s="496"/>
      <c r="H81" s="496"/>
    </row>
    <row r="82" spans="1:10" ht="15">
      <c r="B82" s="208" t="s">
        <v>1399</v>
      </c>
      <c r="C82" s="495" t="s">
        <v>969</v>
      </c>
      <c r="D82" s="495"/>
      <c r="E82" s="495"/>
      <c r="F82" s="495"/>
      <c r="G82" s="495"/>
      <c r="H82" s="495"/>
      <c r="I82" s="264"/>
    </row>
    <row r="83" spans="1:10" ht="15" hidden="1" customHeight="1">
      <c r="B83" s="208" t="s">
        <v>1400</v>
      </c>
      <c r="C83" s="495" t="s">
        <v>1402</v>
      </c>
      <c r="D83" s="495"/>
      <c r="E83" s="495"/>
      <c r="F83" s="495"/>
      <c r="G83" s="495"/>
      <c r="H83" s="495"/>
      <c r="I83" s="264"/>
    </row>
    <row r="84" spans="1:10" s="213" customFormat="1" ht="15" customHeight="1">
      <c r="A84" s="212"/>
      <c r="B84" s="208" t="s">
        <v>1401</v>
      </c>
      <c r="C84" s="495" t="s">
        <v>1403</v>
      </c>
      <c r="D84" s="495"/>
      <c r="E84" s="495"/>
      <c r="F84" s="495"/>
      <c r="G84" s="495"/>
      <c r="H84" s="495"/>
      <c r="I84" s="495"/>
    </row>
    <row r="85" spans="1:10" s="11" customFormat="1" ht="20.100000000000001" customHeight="1">
      <c r="A85" s="207" t="s">
        <v>1406</v>
      </c>
      <c r="B85" s="497" t="s">
        <v>1160</v>
      </c>
      <c r="C85" s="497"/>
      <c r="D85" s="497"/>
      <c r="E85" s="497"/>
      <c r="F85" s="497"/>
    </row>
    <row r="86" spans="1:10" ht="15">
      <c r="B86" s="208" t="s">
        <v>1407</v>
      </c>
      <c r="C86" s="495" t="s">
        <v>957</v>
      </c>
      <c r="D86" s="495"/>
      <c r="E86" s="495"/>
      <c r="F86" s="495"/>
      <c r="G86" s="495"/>
      <c r="H86" s="495"/>
      <c r="I86" s="264"/>
    </row>
    <row r="87" spans="1:10" ht="15" customHeight="1">
      <c r="B87" s="208" t="s">
        <v>1408</v>
      </c>
      <c r="C87" s="495" t="s">
        <v>1404</v>
      </c>
      <c r="D87" s="495"/>
      <c r="E87" s="495"/>
      <c r="F87" s="495"/>
      <c r="G87" s="495"/>
      <c r="H87" s="495"/>
      <c r="I87" s="264"/>
    </row>
    <row r="88" spans="1:10" s="213" customFormat="1" ht="15" customHeight="1">
      <c r="A88" s="212"/>
      <c r="B88" s="208" t="s">
        <v>1409</v>
      </c>
      <c r="C88" s="495" t="s">
        <v>1430</v>
      </c>
      <c r="D88" s="495"/>
      <c r="E88" s="495"/>
      <c r="F88" s="495"/>
      <c r="G88" s="495"/>
      <c r="H88" s="495"/>
      <c r="I88" s="495"/>
    </row>
    <row r="89" spans="1:10" ht="15" customHeight="1">
      <c r="B89" s="208" t="s">
        <v>1410</v>
      </c>
      <c r="C89" s="495" t="s">
        <v>956</v>
      </c>
      <c r="D89" s="495"/>
      <c r="E89" s="495"/>
      <c r="F89" s="495"/>
      <c r="G89" s="495"/>
      <c r="H89" s="495"/>
      <c r="I89" s="264"/>
    </row>
    <row r="90" spans="1:10" s="213" customFormat="1" ht="15" hidden="1" customHeight="1">
      <c r="A90" s="212"/>
      <c r="B90" s="208" t="s">
        <v>1411</v>
      </c>
      <c r="C90" s="495" t="s">
        <v>1405</v>
      </c>
      <c r="D90" s="495"/>
      <c r="E90" s="495"/>
      <c r="F90" s="495"/>
      <c r="G90" s="495"/>
      <c r="H90" s="495"/>
      <c r="I90" s="495"/>
    </row>
    <row r="91" spans="1:10" s="11" customFormat="1" ht="20.100000000000001" customHeight="1">
      <c r="A91" s="207" t="s">
        <v>1412</v>
      </c>
      <c r="B91" s="493" t="s">
        <v>1165</v>
      </c>
      <c r="C91" s="493"/>
      <c r="D91" s="493"/>
      <c r="E91" s="493"/>
      <c r="F91" s="493"/>
    </row>
    <row r="92" spans="1:10" s="213" customFormat="1" ht="18.75" customHeight="1">
      <c r="A92" s="212"/>
      <c r="B92" s="214" t="s">
        <v>1158</v>
      </c>
      <c r="C92" s="215"/>
      <c r="D92" s="215"/>
      <c r="E92" s="215"/>
      <c r="F92" s="215"/>
      <c r="G92" s="215"/>
      <c r="H92" s="215"/>
    </row>
    <row r="93" spans="1:10" s="213" customFormat="1" ht="5.0999999999999996" customHeight="1">
      <c r="A93" s="212"/>
      <c r="B93" s="216"/>
      <c r="C93" s="215"/>
      <c r="D93" s="215"/>
      <c r="E93" s="215"/>
      <c r="F93" s="215"/>
      <c r="G93" s="215"/>
      <c r="H93" s="215"/>
    </row>
    <row r="94" spans="1:10" s="213" customFormat="1" ht="25.5" customHeight="1">
      <c r="A94" s="212"/>
      <c r="B94" s="216"/>
      <c r="C94" s="217" t="s">
        <v>1157</v>
      </c>
      <c r="D94" s="215"/>
      <c r="E94" s="215"/>
      <c r="G94" s="217" t="s">
        <v>1570</v>
      </c>
      <c r="H94" s="215"/>
      <c r="J94" s="217" t="s">
        <v>1156</v>
      </c>
    </row>
    <row r="95" spans="1:10" s="213" customFormat="1" ht="12.75" customHeight="1">
      <c r="A95" s="212"/>
      <c r="B95" s="216"/>
      <c r="C95" s="217"/>
      <c r="D95" s="215"/>
      <c r="E95" s="215"/>
      <c r="F95" s="215"/>
      <c r="G95" s="215"/>
      <c r="H95" s="215"/>
    </row>
    <row r="96" spans="1:10" s="213" customFormat="1" ht="25.5" customHeight="1">
      <c r="A96" s="212"/>
      <c r="B96" s="216"/>
      <c r="D96" s="215"/>
      <c r="E96" s="215"/>
      <c r="F96" s="215"/>
      <c r="G96" s="215"/>
      <c r="H96" s="215"/>
    </row>
    <row r="97" spans="1:8" s="213" customFormat="1" ht="5.0999999999999996" customHeight="1">
      <c r="A97" s="212"/>
      <c r="B97" s="216"/>
      <c r="C97" s="217"/>
      <c r="D97" s="215"/>
      <c r="E97" s="215"/>
      <c r="F97" s="215"/>
      <c r="G97" s="215"/>
      <c r="H97" s="215"/>
    </row>
    <row r="98" spans="1:8" s="213" customFormat="1" ht="25.5" customHeight="1">
      <c r="A98" s="212"/>
      <c r="B98" s="216"/>
      <c r="D98" s="215"/>
      <c r="E98" s="215"/>
      <c r="F98" s="215"/>
      <c r="G98" s="215"/>
      <c r="H98" s="215"/>
    </row>
    <row r="99" spans="1:8">
      <c r="B99" s="216"/>
    </row>
  </sheetData>
  <sheetProtection password="E1E3" sheet="1" objects="1" scenarios="1"/>
  <customSheetViews>
    <customSheetView guid="{4BAD0D13-EDEF-429F-8AFE-BF9B89120DC2}" showPageBreaks="1" fitToPage="1" view="pageLayout">
      <selection activeCell="B2" sqref="B2"/>
      <pageMargins left="0.78740157480314965" right="0.78740157480314965" top="0.86614173228346458" bottom="0.39370078740157483" header="0.31496062992125984" footer="0.31496062992125984"/>
      <pageSetup paperSize="9" scale="78" orientation="portrait" r:id="rId1"/>
      <headerFooter>
        <oddHeader>&amp;L(495) 797-61-51Москва(812) 385-20-45С-Петербург&amp;C&amp;Gwww.prabo.ru&amp;R(4932) 37-14-88 Иваново(347) 246-94-13 Уфа</oddHeader>
      </headerFooter>
    </customSheetView>
  </customSheetViews>
  <mergeCells count="88">
    <mergeCell ref="C40:H40"/>
    <mergeCell ref="B39:F39"/>
    <mergeCell ref="C32:H32"/>
    <mergeCell ref="C70:H70"/>
    <mergeCell ref="D41:I41"/>
    <mergeCell ref="D59:H59"/>
    <mergeCell ref="E60:G60"/>
    <mergeCell ref="E61:H61"/>
    <mergeCell ref="E62:H62"/>
    <mergeCell ref="E63:H63"/>
    <mergeCell ref="E64:G64"/>
    <mergeCell ref="E65:G65"/>
    <mergeCell ref="D28:G28"/>
    <mergeCell ref="C38:H38"/>
    <mergeCell ref="D33:G33"/>
    <mergeCell ref="D34:G34"/>
    <mergeCell ref="D35:G35"/>
    <mergeCell ref="B14:I14"/>
    <mergeCell ref="B21:I21"/>
    <mergeCell ref="C22:G22"/>
    <mergeCell ref="D23:G23"/>
    <mergeCell ref="C15:I15"/>
    <mergeCell ref="C16:I16"/>
    <mergeCell ref="C17:I17"/>
    <mergeCell ref="C18:I18"/>
    <mergeCell ref="C19:I19"/>
    <mergeCell ref="C20:I20"/>
    <mergeCell ref="C13:G13"/>
    <mergeCell ref="B4:F4"/>
    <mergeCell ref="C36:H36"/>
    <mergeCell ref="C37:H37"/>
    <mergeCell ref="D7:G7"/>
    <mergeCell ref="D6:G6"/>
    <mergeCell ref="D8:G8"/>
    <mergeCell ref="C5:G5"/>
    <mergeCell ref="C9:G9"/>
    <mergeCell ref="C12:G12"/>
    <mergeCell ref="D10:I10"/>
    <mergeCell ref="D11:I11"/>
    <mergeCell ref="C25:H25"/>
    <mergeCell ref="C29:H29"/>
    <mergeCell ref="B30:F30"/>
    <mergeCell ref="C31:H31"/>
    <mergeCell ref="D24:G24"/>
    <mergeCell ref="D26:G26"/>
    <mergeCell ref="D27:G27"/>
    <mergeCell ref="C75:H75"/>
    <mergeCell ref="D42:I42"/>
    <mergeCell ref="D43:I43"/>
    <mergeCell ref="D44:I44"/>
    <mergeCell ref="E45:J45"/>
    <mergeCell ref="E55:J55"/>
    <mergeCell ref="E56:J56"/>
    <mergeCell ref="D71:I71"/>
    <mergeCell ref="D72:I72"/>
    <mergeCell ref="C66:H66"/>
    <mergeCell ref="D69:G69"/>
    <mergeCell ref="E73:J73"/>
    <mergeCell ref="E74:J74"/>
    <mergeCell ref="C76:H76"/>
    <mergeCell ref="E57:J57"/>
    <mergeCell ref="E46:J46"/>
    <mergeCell ref="E47:J47"/>
    <mergeCell ref="E48:J48"/>
    <mergeCell ref="E49:J49"/>
    <mergeCell ref="D50:I50"/>
    <mergeCell ref="E51:J51"/>
    <mergeCell ref="E52:J52"/>
    <mergeCell ref="E53:J53"/>
    <mergeCell ref="E54:J54"/>
    <mergeCell ref="E58:J58"/>
    <mergeCell ref="D67:G67"/>
    <mergeCell ref="D68:G68"/>
    <mergeCell ref="B91:F91"/>
    <mergeCell ref="D77:I77"/>
    <mergeCell ref="D78:I78"/>
    <mergeCell ref="D79:I79"/>
    <mergeCell ref="C83:H83"/>
    <mergeCell ref="C90:I90"/>
    <mergeCell ref="C87:H87"/>
    <mergeCell ref="C88:I88"/>
    <mergeCell ref="C89:H89"/>
    <mergeCell ref="C82:H82"/>
    <mergeCell ref="C84:I84"/>
    <mergeCell ref="C81:H81"/>
    <mergeCell ref="C86:H86"/>
    <mergeCell ref="B85:F85"/>
    <mergeCell ref="D80:I80"/>
  </mergeCells>
  <hyperlinks>
    <hyperlink ref="D6" location="костюмы" display="Костюмы" xr:uid="{00000000-0004-0000-0000-000000000000}"/>
    <hyperlink ref="D7" location="Комбинезоны" display="Комбинезоны и полукомбинезоны" xr:uid="{00000000-0004-0000-0000-000001000000}"/>
    <hyperlink ref="C15" location="Сигнал_жилеты" display="Сигнальные жилеты" xr:uid="{00000000-0004-0000-0000-000002000000}"/>
    <hyperlink ref="C9" location="РО_зима" display="Рабочая одежда утепленная" xr:uid="{00000000-0004-0000-0000-000003000000}"/>
    <hyperlink ref="D10" location="Куртки_зима" display="Куртки и костюмы утепленные" xr:uid="{00000000-0004-0000-0000-000004000000}"/>
    <hyperlink ref="D11" location="Брюки_зима" display="Брюки, полукомбинезоны, жилеты утепленные" xr:uid="{00000000-0004-0000-0000-000005000000}"/>
    <hyperlink ref="C16" location="влагозащита" display="Влагозащитная одежда" xr:uid="{00000000-0004-0000-0000-000006000000}"/>
    <hyperlink ref="C17" location="огнезащита" display="Одежда для защиты от повышенных температур" xr:uid="{00000000-0004-0000-0000-000007000000}"/>
    <hyperlink ref="C18" location="противоэнцифал." display="Противоэнцифалитные костюмы" xr:uid="{00000000-0004-0000-0000-000008000000}"/>
    <hyperlink ref="C19" location="кислота" display="Одежда для защиты от кислоты и химзащита" xr:uid="{00000000-0004-0000-0000-000009000000}"/>
    <hyperlink ref="C25" location="Трикотаж" display="Трикотаж" xr:uid="{00000000-0004-0000-0000-00000A000000}"/>
    <hyperlink ref="C29" location="Шапки" display="Головные уборы" xr:uid="{00000000-0004-0000-0000-00000B000000}"/>
    <hyperlink ref="B30" location="Обувь" display="РАБОЧАЯ ОБУВЬ" xr:uid="{00000000-0004-0000-0000-00000C000000}"/>
    <hyperlink ref="C31" location="Сабо" display="Полуботинки и сабо" xr:uid="{00000000-0004-0000-0000-00000D000000}"/>
    <hyperlink ref="C32" location="Сапоги" display="Сапоги и полусапоги" xr:uid="{00000000-0004-0000-0000-00000E000000}"/>
    <hyperlink ref="C36" location="резина" display="Сапоги резиновые и ПВХ" xr:uid="{00000000-0004-0000-0000-00000F000000}"/>
    <hyperlink ref="C37" location="Обувь_зима" display="Утепленная рабочая обувь" xr:uid="{00000000-0004-0000-0000-000010000000}"/>
    <hyperlink ref="B4" location="РО" display="РАБОЧАЯ ОДЕЖДА" xr:uid="{00000000-0004-0000-0000-000011000000}"/>
    <hyperlink ref="D8" location="халаты" display="Халаты " xr:uid="{00000000-0004-0000-0000-000012000000}"/>
    <hyperlink ref="B39" location="СИЗ" display="СРЕДСТВА ЗАЩИТЫ" xr:uid="{00000000-0004-0000-0000-000013000000}"/>
    <hyperlink ref="C40" location="Руки" display="Защита рук" xr:uid="{00000000-0004-0000-0000-000014000000}"/>
    <hyperlink ref="D41" location="Руковицы" display="Рукавицы" xr:uid="{00000000-0004-0000-0000-000015000000}"/>
    <hyperlink ref="D42" location="Перчатки" display="Перчатки" xr:uid="{00000000-0004-0000-0000-000016000000}"/>
    <hyperlink ref="D43" location="Краги" display="Краги" xr:uid="{00000000-0004-0000-0000-000017000000}"/>
    <hyperlink ref="D44" location="Манипула" display="Перчатки «Manipula»" xr:uid="{00000000-0004-0000-0000-000018000000}"/>
    <hyperlink ref="E45" location="Манипула_3141" display="Защита от механических воздействий" xr:uid="{00000000-0004-0000-0000-000019000000}"/>
    <hyperlink ref="E46" location="Манипула_3142" display="Защита от порезов" xr:uid="{00000000-0004-0000-0000-00001A000000}"/>
    <hyperlink ref="E47" location="Манипула_3143" display="Защита от химических воздействий и микроорганизмов" xr:uid="{00000000-0004-0000-0000-00001B000000}"/>
    <hyperlink ref="E48" location="Манипула_3144" display="Защита от пониженных температур" xr:uid="{00000000-0004-0000-0000-00001C000000}"/>
    <hyperlink ref="E49" location="Манипула_3145" display="Защита от повышенных температур, искр и брызг металла" xr:uid="{00000000-0004-0000-0000-00001D000000}"/>
    <hyperlink ref="D50" location="Элемента" display="Перчатки &quot;ELEMENTA&quot; (ШВЕЦИЯ)" xr:uid="{00000000-0004-0000-0000-00001E000000}"/>
    <hyperlink ref="E51" location="Элемента_3151" display="Краги " xr:uid="{00000000-0004-0000-0000-00001F000000}"/>
    <hyperlink ref="E52" location="Элемента_3152" display="Перчатки кожаные спилковые комбинированные" xr:uid="{00000000-0004-0000-0000-000020000000}"/>
    <hyperlink ref="E53" location="Элемента_3" display="Перчатки с покрытиями Полиуритан" xr:uid="{00000000-0004-0000-0000-000021000000}"/>
    <hyperlink ref="E54" location="Элемента_4" display="Перчатки с покрытиями Нитрил" xr:uid="{00000000-0004-0000-0000-000022000000}"/>
    <hyperlink ref="E55" location="Элемента_5" display="Перчатки с покрытиями Латекс" xr:uid="{00000000-0004-0000-0000-000023000000}"/>
    <hyperlink ref="E56" location="Элемента_6" display="Перчатки защита от нефти и масел" xr:uid="{00000000-0004-0000-0000-000024000000}"/>
    <hyperlink ref="E57" location="Элемента_7" display="Перчатки от пониженных температур" xr:uid="{00000000-0004-0000-0000-000025000000}"/>
    <hyperlink ref="E58" location="Элемента_8" display="Перчатки универсальные Премиум" xr:uid="{00000000-0004-0000-0000-000026000000}"/>
    <hyperlink ref="C66" location="голова" display="Защита головы" xr:uid="{00000000-0004-0000-0000-000027000000}"/>
    <hyperlink ref="C81" location="высота" display="Защита от падения с высоты" xr:uid="{00000000-0004-0000-0000-000028000000}"/>
    <hyperlink ref="C70" location="глаза" display="Защита глаз" xr:uid="{00000000-0004-0000-0000-000029000000}"/>
    <hyperlink ref="D71" location="очки_озон" display="Очки защитные OZON" xr:uid="{00000000-0004-0000-0000-00002A000000}"/>
    <hyperlink ref="D72" location="очки_открыт" display="Очки защитные РОСОМЗ открытые" xr:uid="{00000000-0004-0000-0000-00002B000000}"/>
    <hyperlink ref="C75" location="слух" display="Защита слуха" xr:uid="{00000000-0004-0000-0000-00002C000000}"/>
    <hyperlink ref="C76" location="дыхание" display="Защита дыхания" xr:uid="{00000000-0004-0000-0000-00002D000000}"/>
    <hyperlink ref="D77" location="респиратор" display="Респираторы и противогазы" xr:uid="{00000000-0004-0000-0000-00002E000000}"/>
    <hyperlink ref="D78" location="ЗМ" display="Защита дыхания 3М" xr:uid="{00000000-0004-0000-0000-00002F000000}"/>
    <hyperlink ref="D79" location="МСА" display="Защита дыхания MSA" xr:uid="{00000000-0004-0000-0000-000030000000}"/>
    <hyperlink ref="B85" location="СОП_ТОВ" display="СОПУТСТВУЮЩИЕ ТОВАРЫ" xr:uid="{00000000-0004-0000-0000-000031000000}"/>
    <hyperlink ref="C88:H88" location="Сопутствующие!безопасн" display="Безопасность рабочего места" xr:uid="{00000000-0004-0000-0000-000032000000}"/>
    <hyperlink ref="C86:H86" location="безоп_раб_места" display="Безопасность рабочего места" xr:uid="{00000000-0004-0000-0000-000033000000}"/>
    <hyperlink ref="C87:H87" location="противопож_оборуд" display="Противопожарное оборудование" xr:uid="{00000000-0004-0000-0000-000034000000}"/>
    <hyperlink ref="C22" location="РО_лето" display="Рабочая одежда летняя" xr:uid="{00000000-0004-0000-0000-000035000000}"/>
    <hyperlink ref="D23" location="костюмы" display="Костюмы" xr:uid="{00000000-0004-0000-0000-000036000000}"/>
    <hyperlink ref="D24" location="Комбинезоны" display="Комбинезоны и полукомбинезоны" xr:uid="{00000000-0004-0000-0000-000037000000}"/>
    <hyperlink ref="D26" location="костюмы" display="Костюмы" xr:uid="{00000000-0004-0000-0000-000038000000}"/>
    <hyperlink ref="D27" location="Комбинезоны" display="Комбинезоны и полукомбинезоны" xr:uid="{00000000-0004-0000-0000-000039000000}"/>
    <hyperlink ref="D28" location="халаты" display="Халаты " xr:uid="{00000000-0004-0000-0000-00003A000000}"/>
    <hyperlink ref="C38" location="Обувь_зима" display="Утепленная рабочая обувь" xr:uid="{00000000-0004-0000-0000-00003B000000}"/>
    <hyperlink ref="D33" location="костюмы" display="Костюмы" xr:uid="{00000000-0004-0000-0000-00003C000000}"/>
    <hyperlink ref="D34" location="Комбинезоны" display="Комбинезоны и полукомбинезоны" xr:uid="{00000000-0004-0000-0000-00003D000000}"/>
    <hyperlink ref="D35" location="халаты" display="Халаты " xr:uid="{00000000-0004-0000-0000-00003E000000}"/>
    <hyperlink ref="D67" location="костюмы" display="Костюмы" xr:uid="{00000000-0004-0000-0000-00003F000000}"/>
    <hyperlink ref="D68" location="Комбинезоны" display="Комбинезоны и полукомбинезоны" xr:uid="{00000000-0004-0000-0000-000040000000}"/>
    <hyperlink ref="D80" location="МСА" display="Защита дыхания MSA" xr:uid="{00000000-0004-0000-0000-000041000000}"/>
    <hyperlink ref="B4:F4" location="'Рабочая одежда'!A1" display="РАБОЧАЯ ОДЕЖДА" xr:uid="{00000000-0004-0000-0000-000042000000}"/>
    <hyperlink ref="C5:G5" location="РО_лето" display="Рабочая одежда летняя" xr:uid="{00000000-0004-0000-0000-000043000000}"/>
    <hyperlink ref="D6:G6" location="костюмы" display="костюмы" xr:uid="{00000000-0004-0000-0000-000044000000}"/>
    <hyperlink ref="D7:G7" location="Комбинезоны" display="Комбинезоны и полукомбинезоны" xr:uid="{00000000-0004-0000-0000-000045000000}"/>
    <hyperlink ref="D8:G8" location="халаты" display="Халаты " xr:uid="{00000000-0004-0000-0000-000046000000}"/>
    <hyperlink ref="C90:H90" location="Сопутствующие!безопасн" display="Безопасность рабочего места" xr:uid="{00000000-0004-0000-0000-000047000000}"/>
    <hyperlink ref="C89:H89" location="Сопутствующие!постель" display="Постельные принадлежности" xr:uid="{00000000-0004-0000-0000-000048000000}"/>
    <hyperlink ref="C12" location="РО_зима" display="Рабочая одежда утепленная" xr:uid="{00000000-0004-0000-0000-000049000000}"/>
    <hyperlink ref="C13" location="РО_зима" display="Рабочая одежда утепленная" xr:uid="{00000000-0004-0000-0000-00004A000000}"/>
    <hyperlink ref="C84:H84" location="Сопутствующие!безопасн" display="Безопасность рабочего места" xr:uid="{00000000-0004-0000-0000-00004B000000}"/>
    <hyperlink ref="C82:H82" location="диэлектрика_защ" display="Диэлектрика" xr:uid="{00000000-0004-0000-0000-00004C000000}"/>
    <hyperlink ref="C83:H83" location="Аптечки" display="Аптечки" xr:uid="{00000000-0004-0000-0000-00004D000000}"/>
    <hyperlink ref="C9:G9" location="РО_зима" display="Рабочая одежда утепленная" xr:uid="{00000000-0004-0000-0000-00004E000000}"/>
    <hyperlink ref="D10:I10" location="Куртки_зима" display="Куртки и костюмы утепленные" xr:uid="{00000000-0004-0000-0000-00004F000000}"/>
    <hyperlink ref="D11:I11" location="Брюки_зима" display="Брюки, полукомбинезоны, жилеты утепленные" xr:uid="{00000000-0004-0000-0000-000050000000}"/>
    <hyperlink ref="C12:G12" location="Трикотаж" display="Трикотаж" xr:uid="{00000000-0004-0000-0000-000051000000}"/>
    <hyperlink ref="C13:G13" location="головные_уборы" display="Головные уборы" xr:uid="{00000000-0004-0000-0000-000052000000}"/>
    <hyperlink ref="B14:I14" location="'Одежда со спецсвойствами'!A1" display="ОДЕЖДА СО СПЕЦИАЛЬНЫМИ ЗАЩИТНЫМИ СВОЙСТВАМИ" xr:uid="{00000000-0004-0000-0000-000053000000}"/>
    <hyperlink ref="C15:I15" location="сигнальная_одежда" display="Сигнальная одежда" xr:uid="{00000000-0004-0000-0000-000054000000}"/>
    <hyperlink ref="C16:I16" location="влагозащитная_одежда" display="Влагозащитная одежда" xr:uid="{00000000-0004-0000-0000-000055000000}"/>
    <hyperlink ref="C17:I17" location="защита_от_повых_темп" display="Одежда для защиты от повышенных температур" xr:uid="{00000000-0004-0000-0000-000056000000}"/>
    <hyperlink ref="C18:I18" location="'Одежда со спецсвойствами'!противоэнцифал." display="Защита от вредных биологических фактовов" xr:uid="{00000000-0004-0000-0000-000057000000}"/>
    <hyperlink ref="C19:I19" location="'Одежда со спецсвойствами'!кислота" display="Защита от кислот, нефти и других агрессивных сред" xr:uid="{00000000-0004-0000-0000-000058000000}"/>
    <hyperlink ref="C20:I20" location="одноразовая_од" display="Одноразовая одежда" xr:uid="{00000000-0004-0000-0000-000059000000}"/>
    <hyperlink ref="B21:I21" location="'Одежда для медиков_охраны_туриз'!A1" display="ОДЕЖДА ДЛЯ МЕДИЦИНЫ И СФЕРЫ УСЛУГ, ОХРАНЫ, ТУРИЗМА " xr:uid="{00000000-0004-0000-0000-00005A000000}"/>
    <hyperlink ref="C22:G22" location="медицина_услуги" display="Униформа для медицины и сферы услуг" xr:uid="{00000000-0004-0000-0000-00005B000000}"/>
    <hyperlink ref="D23:G23" location="мед_халат" display="Халаты " xr:uid="{00000000-0004-0000-0000-00005C000000}"/>
    <hyperlink ref="D24:G24" location="мед_костюм" display="Костюмы" xr:uid="{00000000-0004-0000-0000-00005D000000}"/>
    <hyperlink ref="D26:G26" location="охрана_лето" display="Летняя одежда для охраны" xr:uid="{00000000-0004-0000-0000-00005E000000}"/>
    <hyperlink ref="D27:G27" location="'Одежда для медиков_охраны_туриз'!охрана_зима" display="Зимняя одежда для охраны" xr:uid="{00000000-0004-0000-0000-00005F000000}"/>
    <hyperlink ref="C29:H29" location="охота_рыбалка_туризм" display="Охота, рыбалка, туризм" xr:uid="{00000000-0004-0000-0000-000060000000}"/>
    <hyperlink ref="B30:F30" location="Обувь!A1" display="РАБОЧАЯ ОБУВЬ" xr:uid="{00000000-0004-0000-0000-000061000000}"/>
    <hyperlink ref="C31:H31" location="Паредес" display="Обувь   «PAREDES»" xr:uid="{00000000-0004-0000-0000-000062000000}"/>
    <hyperlink ref="C32:H32" location="обувь_кожа" display="Кожаная защитная обувь" xr:uid="{00000000-0004-0000-0000-000063000000}"/>
    <hyperlink ref="D33:G33" location="обувь_кож_полуботинки" display="Сандали, сабо, полуботинки" xr:uid="{00000000-0004-0000-0000-000064000000}"/>
    <hyperlink ref="D34:G34" location="обувь_кож_ботинки" display="Ботинки рабочие" xr:uid="{00000000-0004-0000-0000-000065000000}"/>
    <hyperlink ref="D35:G35" location="обувь_кож_сапоги" display="Сапоги рабочие" xr:uid="{00000000-0004-0000-0000-000066000000}"/>
    <hyperlink ref="C36:H36" location="обувь_ПВХ" display="Обувь резиновая и ПВХ" xr:uid="{00000000-0004-0000-0000-000067000000}"/>
    <hyperlink ref="C37:H37" location="Обувь_зима" display="Утепленная рабочая обувь" xr:uid="{00000000-0004-0000-0000-000068000000}"/>
    <hyperlink ref="C38:H38" location="обувь_повседневка" display="Повседневная и прочая обувь" xr:uid="{00000000-0004-0000-0000-000069000000}"/>
    <hyperlink ref="B39:F39" location="СИЗ!A1" display="СРЕДСТВА ЗАЩИТЫ" xr:uid="{00000000-0004-0000-0000-00006A000000}"/>
    <hyperlink ref="D69" location="Комбинезоны" display="Комбинезоны и полукомбинезоны" xr:uid="{00000000-0004-0000-0000-00006B000000}"/>
    <hyperlink ref="D67:G67" location="каски" display="Каски защитные" xr:uid="{00000000-0004-0000-0000-00006C000000}"/>
    <hyperlink ref="D68:G68" location="маски_сварщика" display="Маски сварщика" xr:uid="{00000000-0004-0000-0000-00006D000000}"/>
    <hyperlink ref="D69:G69" location="щитки_защитные" display="Щитки защитные" xr:uid="{00000000-0004-0000-0000-00006E000000}"/>
    <hyperlink ref="E73" location="Манипула_3141" display="Защита от механических воздействий" xr:uid="{00000000-0004-0000-0000-00006F000000}"/>
    <hyperlink ref="E74" location="Манипула_3142" display="Защита от порезов" xr:uid="{00000000-0004-0000-0000-000070000000}"/>
    <hyperlink ref="D72:I72" location="очки_защитные" display="Очки защитные " xr:uid="{00000000-0004-0000-0000-000071000000}"/>
    <hyperlink ref="E73:J73" location="очки_защит_откр" display="Очки защитные открытые" xr:uid="{00000000-0004-0000-0000-000072000000}"/>
    <hyperlink ref="E74:J74" location="очки_защит_закрыт" display="Очки защитные закрытые" xr:uid="{00000000-0004-0000-0000-000073000000}"/>
    <hyperlink ref="D77:I77" location="ЗМ" display="Защита дыхания 3М" xr:uid="{00000000-0004-0000-0000-000074000000}"/>
    <hyperlink ref="D78:I78" location="МСА" display="Защита дыхания MSA" xr:uid="{00000000-0004-0000-0000-000075000000}"/>
    <hyperlink ref="D79:I79" location="респиратор" display="Респираторика" xr:uid="{00000000-0004-0000-0000-000076000000}"/>
    <hyperlink ref="D80:I80" location="противогазы" display="Противогазы и фильтры" xr:uid="{00000000-0004-0000-0000-000077000000}"/>
    <hyperlink ref="C84:I84" location="защ_химия" display="Защитная химия" xr:uid="{00000000-0004-0000-0000-000078000000}"/>
    <hyperlink ref="B85:F85" location="Сопутствующие!A1" display="СОПУТСТВУЮЩИЕ ТОВАРЫ" xr:uid="{00000000-0004-0000-0000-000079000000}"/>
    <hyperlink ref="C88:I88" location="Сопутствующие!хозтовары" display="Вспомогательный и хозяйственный инвентарь" xr:uid="{00000000-0004-0000-0000-00007A000000}"/>
    <hyperlink ref="C90:I90" location="Текстиль" display="Текстильные материалы" xr:uid="{00000000-0004-0000-0000-00007B000000}"/>
    <hyperlink ref="C25:H25" location="экип_для_охраны" display="Экипировка для охранных структур" xr:uid="{00000000-0004-0000-0000-00007C000000}"/>
    <hyperlink ref="E60" location="MAPA_1" display="Защита от жидких сред" xr:uid="{00000000-0004-0000-0000-00007D000000}"/>
    <hyperlink ref="E61" location="MAPA_2" display="Защита химических повреждений" xr:uid="{00000000-0004-0000-0000-00007E000000}"/>
    <hyperlink ref="E62" location="MAPA_3" display="Защита от механических повреждений" xr:uid="{00000000-0004-0000-0000-00007F000000}"/>
    <hyperlink ref="E63" location="MAPA_4" display="Защита от порезов и проколов" xr:uid="{00000000-0004-0000-0000-000080000000}"/>
    <hyperlink ref="E64" location="MAPA_5" display="Термическая защита" xr:uid="{00000000-0004-0000-0000-000081000000}"/>
    <hyperlink ref="E65" location="MAPA_6" display="Одноразовые перчатки" xr:uid="{00000000-0004-0000-0000-000082000000}"/>
    <hyperlink ref="D59:H59" location="MAPA" display="Перчатки &quot;МАРА&quot; (Франция)" xr:uid="{00000000-0004-0000-0000-000083000000}"/>
  </hyperlinks>
  <pageMargins left="0.78740157480314965" right="0.78740157480314965" top="0.86614173228346458" bottom="0.39370078740157483" header="0.31496062992125984" footer="0.31496062992125984"/>
  <pageSetup paperSize="9" scale="59" orientation="portrait" r:id="rId2"/>
  <headerFooter>
    <oddHeader>&amp;L(495) 797-61-51Москва(812) 385-20-45С-Петербург&amp;C&amp;Gwww.prabo.ru&amp;R(4932) 37-14-88 Иваново(347) 246-94-13 Уфа</oddHeader>
  </headerFooter>
  <drawing r:id="rId3"/>
  <legacyDrawingHF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Лист10"/>
  <dimension ref="A1"/>
  <sheetViews>
    <sheetView workbookViewId="0"/>
  </sheetViews>
  <sheetFormatPr defaultRowHeight="12.75"/>
  <sheetData/>
  <sheetProtection password="E1E3" sheet="1" objects="1" scenarios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>
    <tabColor rgb="FF3ECA3E"/>
    <outlinePr summaryBelow="0"/>
    <pageSetUpPr fitToPage="1"/>
  </sheetPr>
  <dimension ref="A1:N148"/>
  <sheetViews>
    <sheetView showGridLines="0" zoomScaleSheetLayoutView="115" workbookViewId="0">
      <pane xSplit="4" ySplit="5" topLeftCell="E39" activePane="bottomRight" state="frozen"/>
      <selection pane="topRight" activeCell="D1" sqref="D1"/>
      <selection pane="bottomLeft" activeCell="A6" sqref="A6"/>
      <selection pane="bottomRight" activeCell="O1" sqref="O1:P1048576"/>
    </sheetView>
  </sheetViews>
  <sheetFormatPr defaultRowHeight="12.75" outlineLevelRow="2"/>
  <cols>
    <col min="1" max="1" width="7.140625" style="315" customWidth="1"/>
    <col min="2" max="2" width="7.140625" style="200" customWidth="1"/>
    <col min="3" max="3" width="12.28515625" style="11" customWidth="1"/>
    <col min="4" max="4" width="33.7109375" style="18" customWidth="1"/>
    <col min="5" max="5" width="57.85546875" style="202" customWidth="1"/>
    <col min="6" max="6" width="10.5703125" style="203" hidden="1" customWidth="1"/>
    <col min="7" max="7" width="9.140625" style="10" hidden="1" customWidth="1"/>
    <col min="8" max="8" width="11.42578125" style="203" hidden="1" customWidth="1"/>
    <col min="9" max="9" width="11.140625" style="203" hidden="1" customWidth="1"/>
    <col min="10" max="10" width="10.85546875" style="203" hidden="1" customWidth="1"/>
    <col min="11" max="11" width="9.140625" style="12" hidden="1" customWidth="1"/>
    <col min="12" max="12" width="10.5703125" style="203" customWidth="1"/>
    <col min="13" max="13" width="9.140625" style="10" hidden="1" customWidth="1"/>
    <col min="14" max="14" width="11.42578125" style="203" customWidth="1"/>
    <col min="15" max="16384" width="9.140625" style="12"/>
  </cols>
  <sheetData>
    <row r="1" spans="1:14" ht="1.5" customHeight="1" thickBot="1">
      <c r="A1" s="307"/>
      <c r="B1" s="96"/>
      <c r="C1" s="8"/>
      <c r="D1" s="7"/>
      <c r="E1" s="97"/>
      <c r="F1" s="98"/>
      <c r="G1" s="99"/>
      <c r="H1" s="98"/>
      <c r="I1" s="98"/>
      <c r="J1" s="98"/>
      <c r="L1" s="98"/>
      <c r="M1" s="99"/>
      <c r="N1" s="98"/>
    </row>
    <row r="2" spans="1:14" ht="29.25" customHeight="1" thickBot="1">
      <c r="A2" s="308"/>
      <c r="B2" s="13" t="s">
        <v>984</v>
      </c>
      <c r="D2" s="14" t="s">
        <v>985</v>
      </c>
      <c r="E2" s="80">
        <f>Оглавление!I2</f>
        <v>43719</v>
      </c>
      <c r="G2" s="102"/>
      <c r="H2" s="338"/>
      <c r="I2" s="338"/>
      <c r="J2" s="101"/>
      <c r="M2" s="102"/>
      <c r="N2" s="338"/>
    </row>
    <row r="3" spans="1:14" ht="32.25" hidden="1" customHeight="1" thickBot="1">
      <c r="A3" s="309"/>
      <c r="B3" s="103"/>
      <c r="C3" s="104"/>
      <c r="D3" s="12"/>
      <c r="E3" s="105"/>
      <c r="F3" s="106"/>
      <c r="G3" s="107"/>
      <c r="H3" s="294">
        <v>1.1499999999999999</v>
      </c>
      <c r="I3" s="294">
        <v>0.1</v>
      </c>
      <c r="J3" s="294">
        <v>0.15</v>
      </c>
      <c r="L3" s="106"/>
      <c r="M3" s="107"/>
      <c r="N3" s="294">
        <v>1.1499999999999999</v>
      </c>
    </row>
    <row r="4" spans="1:14" s="11" customFormat="1" ht="36">
      <c r="A4" s="108" t="s">
        <v>1438</v>
      </c>
      <c r="B4" s="108" t="s">
        <v>1574</v>
      </c>
      <c r="C4" s="109" t="s">
        <v>0</v>
      </c>
      <c r="D4" s="109" t="s">
        <v>1</v>
      </c>
      <c r="E4" s="110" t="s">
        <v>2</v>
      </c>
      <c r="F4" s="111" t="s">
        <v>990</v>
      </c>
      <c r="G4" s="111" t="s">
        <v>990</v>
      </c>
      <c r="H4" s="337" t="s">
        <v>1915</v>
      </c>
      <c r="I4" s="337" t="s">
        <v>1913</v>
      </c>
      <c r="J4" s="337" t="s">
        <v>1914</v>
      </c>
      <c r="L4" s="111" t="s">
        <v>990</v>
      </c>
      <c r="M4" s="111" t="s">
        <v>990</v>
      </c>
      <c r="N4" s="337" t="s">
        <v>1915</v>
      </c>
    </row>
    <row r="5" spans="1:14" ht="15.75" thickBot="1">
      <c r="A5" s="310"/>
      <c r="B5" s="112" t="s">
        <v>978</v>
      </c>
      <c r="C5" s="24" t="s">
        <v>948</v>
      </c>
      <c r="D5" s="25"/>
      <c r="E5" s="26"/>
      <c r="F5" s="113"/>
      <c r="G5" s="28"/>
      <c r="H5" s="113"/>
      <c r="I5" s="113"/>
      <c r="J5" s="113"/>
      <c r="L5" s="113"/>
      <c r="M5" s="28"/>
      <c r="N5" s="113"/>
    </row>
    <row r="6" spans="1:14" ht="15.75" thickBot="1">
      <c r="A6" s="300"/>
      <c r="B6" s="29" t="s">
        <v>932</v>
      </c>
      <c r="C6" s="30" t="s">
        <v>977</v>
      </c>
      <c r="D6" s="31"/>
      <c r="E6" s="114" t="s">
        <v>1123</v>
      </c>
      <c r="F6" s="115"/>
      <c r="G6" s="28">
        <f>SUBTOTAL(9,G7:G59)</f>
        <v>2310</v>
      </c>
      <c r="H6" s="115"/>
      <c r="I6" s="115"/>
      <c r="J6" s="115"/>
      <c r="L6" s="115"/>
      <c r="M6" s="28">
        <f>SUBTOTAL(9,M7:M59)</f>
        <v>2917.2</v>
      </c>
      <c r="N6" s="115"/>
    </row>
    <row r="7" spans="1:14" ht="13.5" outlineLevel="1" thickBot="1">
      <c r="A7" s="116"/>
      <c r="B7" s="116"/>
      <c r="C7" s="117" t="s">
        <v>933</v>
      </c>
      <c r="D7" s="118" t="s">
        <v>976</v>
      </c>
      <c r="E7" s="119" t="s">
        <v>1123</v>
      </c>
      <c r="F7" s="120"/>
      <c r="G7" s="28">
        <f>SUBTOTAL(9,G8:G42)</f>
        <v>1760</v>
      </c>
      <c r="H7" s="120"/>
      <c r="I7" s="120"/>
      <c r="J7" s="120"/>
      <c r="L7" s="120"/>
      <c r="M7" s="28">
        <f>SUBTOTAL(9,M8:M42)</f>
        <v>1795.2</v>
      </c>
      <c r="N7" s="120"/>
    </row>
    <row r="8" spans="1:14" ht="30" customHeight="1" outlineLevel="2" thickBot="1">
      <c r="A8" s="301"/>
      <c r="B8" s="121" t="s">
        <v>987</v>
      </c>
      <c r="C8" s="71" t="s">
        <v>729</v>
      </c>
      <c r="D8" s="122" t="s">
        <v>1006</v>
      </c>
      <c r="E8" s="71" t="s">
        <v>1595</v>
      </c>
      <c r="F8" s="317">
        <v>395</v>
      </c>
      <c r="G8" s="317"/>
      <c r="H8" s="317">
        <f>F8*1.35</f>
        <v>533.25</v>
      </c>
      <c r="I8" s="317">
        <v>395</v>
      </c>
      <c r="J8" s="317">
        <v>395</v>
      </c>
      <c r="L8" s="317">
        <f>F8*1.02</f>
        <v>402.90000000000003</v>
      </c>
      <c r="M8" s="317">
        <f t="shared" ref="M8:N8" si="0">G8*1.02</f>
        <v>0</v>
      </c>
      <c r="N8" s="317">
        <f t="shared" si="0"/>
        <v>543.91499999999996</v>
      </c>
    </row>
    <row r="9" spans="1:14" ht="30" customHeight="1" outlineLevel="2" thickBot="1">
      <c r="A9" s="302"/>
      <c r="B9" s="123"/>
      <c r="C9" s="347" t="s">
        <v>2037</v>
      </c>
      <c r="D9" s="347" t="s">
        <v>1005</v>
      </c>
      <c r="E9" s="347" t="s">
        <v>1600</v>
      </c>
      <c r="F9" s="317">
        <v>610</v>
      </c>
      <c r="G9" s="317"/>
      <c r="H9" s="317">
        <f t="shared" ref="H9" si="1">F9*1.35</f>
        <v>823.5</v>
      </c>
      <c r="I9" s="317">
        <f>F9*0.95</f>
        <v>579.5</v>
      </c>
      <c r="J9" s="317">
        <f>F9*0.8</f>
        <v>488</v>
      </c>
      <c r="L9" s="317">
        <f t="shared" ref="L9:L72" si="2">F9*1.02</f>
        <v>622.20000000000005</v>
      </c>
      <c r="M9" s="317">
        <f t="shared" ref="M9:M72" si="3">G9*1.02</f>
        <v>0</v>
      </c>
      <c r="N9" s="317">
        <f t="shared" ref="N9:N72" si="4">H9*1.02</f>
        <v>839.97</v>
      </c>
    </row>
    <row r="10" spans="1:14" ht="30" customHeight="1" outlineLevel="2" thickBot="1">
      <c r="A10" s="302"/>
      <c r="B10" s="123"/>
      <c r="C10" s="126" t="s">
        <v>2038</v>
      </c>
      <c r="D10" s="126" t="s">
        <v>1005</v>
      </c>
      <c r="E10" s="126" t="s">
        <v>1900</v>
      </c>
      <c r="F10" s="317">
        <v>610</v>
      </c>
      <c r="G10" s="317"/>
      <c r="H10" s="317">
        <f t="shared" ref="H10:H79" si="5">F10*1.35</f>
        <v>823.5</v>
      </c>
      <c r="I10" s="317">
        <f>F10*0.95</f>
        <v>579.5</v>
      </c>
      <c r="J10" s="317">
        <f>F10*0.8</f>
        <v>488</v>
      </c>
      <c r="L10" s="317">
        <f t="shared" si="2"/>
        <v>622.20000000000005</v>
      </c>
      <c r="M10" s="317">
        <f t="shared" si="3"/>
        <v>0</v>
      </c>
      <c r="N10" s="317">
        <f t="shared" si="4"/>
        <v>839.97</v>
      </c>
    </row>
    <row r="11" spans="1:14" s="441" customFormat="1" ht="30" customHeight="1" outlineLevel="2" thickBot="1">
      <c r="A11" s="440"/>
      <c r="B11" s="440"/>
      <c r="C11" s="478" t="s">
        <v>2044</v>
      </c>
      <c r="D11" s="478" t="s">
        <v>1713</v>
      </c>
      <c r="E11" s="479" t="s">
        <v>1600</v>
      </c>
      <c r="F11" s="443">
        <v>625</v>
      </c>
      <c r="G11" s="443"/>
      <c r="H11" s="443">
        <f t="shared" ref="H11" si="6">F11*1.35</f>
        <v>843.75</v>
      </c>
      <c r="I11" s="443">
        <f t="shared" ref="I11" si="7">F11*0.95</f>
        <v>593.75</v>
      </c>
      <c r="J11" s="443">
        <f t="shared" ref="J11" si="8">F11*0.8</f>
        <v>500</v>
      </c>
      <c r="L11" s="317">
        <f t="shared" si="2"/>
        <v>637.5</v>
      </c>
      <c r="M11" s="317">
        <f t="shared" si="3"/>
        <v>0</v>
      </c>
      <c r="N11" s="317">
        <f t="shared" si="4"/>
        <v>860.625</v>
      </c>
    </row>
    <row r="12" spans="1:14" s="441" customFormat="1" ht="30" customHeight="1" outlineLevel="2" thickBot="1">
      <c r="A12" s="440"/>
      <c r="B12" s="440"/>
      <c r="C12" s="442" t="s">
        <v>2039</v>
      </c>
      <c r="D12" s="442" t="s">
        <v>1901</v>
      </c>
      <c r="E12" s="442" t="s">
        <v>1900</v>
      </c>
      <c r="F12" s="443">
        <v>625</v>
      </c>
      <c r="G12" s="443"/>
      <c r="H12" s="443">
        <f t="shared" si="5"/>
        <v>843.75</v>
      </c>
      <c r="I12" s="443">
        <f t="shared" ref="I12:I14" si="9">F12*0.95</f>
        <v>593.75</v>
      </c>
      <c r="J12" s="443">
        <f t="shared" ref="J12:J14" si="10">F12*0.8</f>
        <v>500</v>
      </c>
      <c r="L12" s="317">
        <f t="shared" si="2"/>
        <v>637.5</v>
      </c>
      <c r="M12" s="317">
        <f t="shared" si="3"/>
        <v>0</v>
      </c>
      <c r="N12" s="317">
        <f t="shared" si="4"/>
        <v>860.625</v>
      </c>
    </row>
    <row r="13" spans="1:14" ht="30" customHeight="1" outlineLevel="2" thickBot="1">
      <c r="A13" s="302"/>
      <c r="B13" s="123"/>
      <c r="C13" s="41" t="s">
        <v>730</v>
      </c>
      <c r="D13" s="126" t="s">
        <v>1004</v>
      </c>
      <c r="E13" s="41" t="s">
        <v>1601</v>
      </c>
      <c r="F13" s="317">
        <v>655</v>
      </c>
      <c r="G13" s="317"/>
      <c r="H13" s="317">
        <f t="shared" si="5"/>
        <v>884.25000000000011</v>
      </c>
      <c r="I13" s="317">
        <f t="shared" si="9"/>
        <v>622.25</v>
      </c>
      <c r="J13" s="317">
        <f t="shared" si="10"/>
        <v>524</v>
      </c>
      <c r="L13" s="317">
        <f t="shared" si="2"/>
        <v>668.1</v>
      </c>
      <c r="M13" s="317">
        <f t="shared" si="3"/>
        <v>0</v>
      </c>
      <c r="N13" s="317">
        <f t="shared" si="4"/>
        <v>901.93500000000017</v>
      </c>
    </row>
    <row r="14" spans="1:14" ht="30" customHeight="1" outlineLevel="2" thickBot="1">
      <c r="A14" s="302"/>
      <c r="B14" s="123"/>
      <c r="C14" s="71" t="s">
        <v>728</v>
      </c>
      <c r="D14" s="71" t="s">
        <v>3</v>
      </c>
      <c r="E14" s="71" t="s">
        <v>1601</v>
      </c>
      <c r="F14" s="317">
        <v>790</v>
      </c>
      <c r="G14" s="317"/>
      <c r="H14" s="317">
        <f t="shared" si="5"/>
        <v>1066.5</v>
      </c>
      <c r="I14" s="317">
        <f t="shared" si="9"/>
        <v>750.5</v>
      </c>
      <c r="J14" s="317">
        <f t="shared" si="10"/>
        <v>632</v>
      </c>
      <c r="L14" s="317">
        <f t="shared" si="2"/>
        <v>805.80000000000007</v>
      </c>
      <c r="M14" s="317">
        <f t="shared" si="3"/>
        <v>0</v>
      </c>
      <c r="N14" s="317">
        <f t="shared" si="4"/>
        <v>1087.83</v>
      </c>
    </row>
    <row r="15" spans="1:14" ht="30" customHeight="1" outlineLevel="2" thickBot="1">
      <c r="A15" s="302"/>
      <c r="B15" s="123" t="s">
        <v>987</v>
      </c>
      <c r="C15" s="47" t="s">
        <v>726</v>
      </c>
      <c r="D15" s="347" t="s">
        <v>1552</v>
      </c>
      <c r="E15" s="47" t="s">
        <v>1595</v>
      </c>
      <c r="F15" s="317">
        <v>415</v>
      </c>
      <c r="G15" s="317">
        <v>415</v>
      </c>
      <c r="H15" s="317">
        <f t="shared" si="5"/>
        <v>560.25</v>
      </c>
      <c r="I15" s="317">
        <v>415</v>
      </c>
      <c r="J15" s="317">
        <v>415</v>
      </c>
      <c r="L15" s="317">
        <f t="shared" si="2"/>
        <v>423.3</v>
      </c>
      <c r="M15" s="317">
        <f t="shared" si="3"/>
        <v>423.3</v>
      </c>
      <c r="N15" s="317">
        <f t="shared" si="4"/>
        <v>571.45500000000004</v>
      </c>
    </row>
    <row r="16" spans="1:14" s="441" customFormat="1" ht="30" customHeight="1" outlineLevel="2" thickBot="1">
      <c r="A16" s="440"/>
      <c r="B16" s="440" t="s">
        <v>987</v>
      </c>
      <c r="C16" s="479" t="s">
        <v>727</v>
      </c>
      <c r="D16" s="479" t="s">
        <v>1003</v>
      </c>
      <c r="E16" s="479" t="s">
        <v>1595</v>
      </c>
      <c r="F16" s="443">
        <v>415</v>
      </c>
      <c r="G16" s="443">
        <v>415</v>
      </c>
      <c r="H16" s="443">
        <f t="shared" si="5"/>
        <v>560.25</v>
      </c>
      <c r="I16" s="317">
        <v>415</v>
      </c>
      <c r="J16" s="317">
        <v>415</v>
      </c>
      <c r="L16" s="317">
        <f t="shared" si="2"/>
        <v>423.3</v>
      </c>
      <c r="M16" s="317">
        <f t="shared" si="3"/>
        <v>423.3</v>
      </c>
      <c r="N16" s="317">
        <f t="shared" si="4"/>
        <v>571.45500000000004</v>
      </c>
    </row>
    <row r="17" spans="1:14" s="441" customFormat="1" ht="30" customHeight="1" outlineLevel="2" thickBot="1">
      <c r="A17" s="440"/>
      <c r="B17" s="440"/>
      <c r="C17" s="479" t="s">
        <v>725</v>
      </c>
      <c r="D17" s="479" t="s">
        <v>1001</v>
      </c>
      <c r="E17" s="479" t="s">
        <v>1058</v>
      </c>
      <c r="F17" s="443">
        <v>750</v>
      </c>
      <c r="G17" s="443"/>
      <c r="H17" s="443">
        <f t="shared" si="5"/>
        <v>1012.5000000000001</v>
      </c>
      <c r="I17" s="443">
        <f t="shared" ref="I17" si="11">F17*0.95</f>
        <v>712.5</v>
      </c>
      <c r="J17" s="443">
        <f t="shared" ref="J17" si="12">F17*0.8</f>
        <v>600</v>
      </c>
      <c r="L17" s="317">
        <f t="shared" si="2"/>
        <v>765</v>
      </c>
      <c r="M17" s="317">
        <f t="shared" si="3"/>
        <v>0</v>
      </c>
      <c r="N17" s="317">
        <f t="shared" si="4"/>
        <v>1032.7500000000002</v>
      </c>
    </row>
    <row r="18" spans="1:14" s="441" customFormat="1" ht="30" customHeight="1" outlineLevel="2" thickBot="1">
      <c r="A18" s="440"/>
      <c r="B18" s="440"/>
      <c r="C18" s="479" t="s">
        <v>724</v>
      </c>
      <c r="D18" s="479" t="s">
        <v>1000</v>
      </c>
      <c r="E18" s="479" t="s">
        <v>1059</v>
      </c>
      <c r="F18" s="354">
        <v>810</v>
      </c>
      <c r="G18" s="352"/>
      <c r="H18" s="317">
        <f t="shared" ref="H18" si="13">F18*1.35</f>
        <v>1093.5</v>
      </c>
      <c r="I18" s="317">
        <f t="shared" ref="I18" si="14">F18*0.95</f>
        <v>769.5</v>
      </c>
      <c r="J18" s="317">
        <f t="shared" ref="J18" si="15">F18*0.8</f>
        <v>648</v>
      </c>
      <c r="L18" s="317">
        <f t="shared" si="2"/>
        <v>826.2</v>
      </c>
      <c r="M18" s="317">
        <f t="shared" si="3"/>
        <v>0</v>
      </c>
      <c r="N18" s="317">
        <f t="shared" si="4"/>
        <v>1115.3700000000001</v>
      </c>
    </row>
    <row r="19" spans="1:14" ht="30" customHeight="1" outlineLevel="2" thickBot="1">
      <c r="A19" s="302"/>
      <c r="B19" s="123"/>
      <c r="C19" s="347" t="s">
        <v>2040</v>
      </c>
      <c r="D19" s="347" t="s">
        <v>1825</v>
      </c>
      <c r="E19" s="362" t="s">
        <v>1059</v>
      </c>
      <c r="F19" s="354">
        <v>810</v>
      </c>
      <c r="G19" s="352"/>
      <c r="H19" s="317">
        <f t="shared" si="5"/>
        <v>1093.5</v>
      </c>
      <c r="I19" s="317">
        <f t="shared" ref="I19:I59" si="16">F19*0.95</f>
        <v>769.5</v>
      </c>
      <c r="J19" s="317">
        <f t="shared" ref="J19:J59" si="17">F19*0.8</f>
        <v>648</v>
      </c>
      <c r="L19" s="317">
        <f t="shared" si="2"/>
        <v>826.2</v>
      </c>
      <c r="M19" s="317">
        <f t="shared" si="3"/>
        <v>0</v>
      </c>
      <c r="N19" s="317">
        <f t="shared" si="4"/>
        <v>1115.3700000000001</v>
      </c>
    </row>
    <row r="20" spans="1:14" ht="30" customHeight="1" outlineLevel="2" thickBot="1">
      <c r="A20" s="302"/>
      <c r="B20" s="123"/>
      <c r="C20" s="347" t="s">
        <v>1529</v>
      </c>
      <c r="D20" s="124" t="s">
        <v>1528</v>
      </c>
      <c r="E20" s="124" t="s">
        <v>1604</v>
      </c>
      <c r="F20" s="317">
        <v>845</v>
      </c>
      <c r="G20" s="317"/>
      <c r="H20" s="317">
        <f t="shared" si="5"/>
        <v>1140.75</v>
      </c>
      <c r="I20" s="317">
        <f t="shared" si="16"/>
        <v>802.75</v>
      </c>
      <c r="J20" s="317">
        <f t="shared" si="17"/>
        <v>676</v>
      </c>
      <c r="L20" s="317">
        <f t="shared" si="2"/>
        <v>861.9</v>
      </c>
      <c r="M20" s="317">
        <f t="shared" si="3"/>
        <v>0</v>
      </c>
      <c r="N20" s="317">
        <f t="shared" si="4"/>
        <v>1163.5650000000001</v>
      </c>
    </row>
    <row r="21" spans="1:14" s="441" customFormat="1" ht="30" customHeight="1" outlineLevel="2" thickBot="1">
      <c r="A21" s="445"/>
      <c r="B21" s="440" t="s">
        <v>987</v>
      </c>
      <c r="C21" s="444" t="s">
        <v>720</v>
      </c>
      <c r="D21" s="444" t="s">
        <v>4</v>
      </c>
      <c r="E21" s="444" t="s">
        <v>1595</v>
      </c>
      <c r="F21" s="443">
        <v>650</v>
      </c>
      <c r="G21" s="443"/>
      <c r="H21" s="443">
        <f t="shared" si="5"/>
        <v>877.50000000000011</v>
      </c>
      <c r="I21" s="443">
        <v>650</v>
      </c>
      <c r="J21" s="443">
        <v>650</v>
      </c>
      <c r="L21" s="317">
        <f t="shared" si="2"/>
        <v>663</v>
      </c>
      <c r="M21" s="317">
        <f t="shared" si="3"/>
        <v>0</v>
      </c>
      <c r="N21" s="317">
        <f t="shared" si="4"/>
        <v>895.05000000000018</v>
      </c>
    </row>
    <row r="22" spans="1:14" s="441" customFormat="1" ht="30" customHeight="1" outlineLevel="2" thickBot="1">
      <c r="A22" s="445"/>
      <c r="B22" s="440"/>
      <c r="C22" s="444" t="s">
        <v>1712</v>
      </c>
      <c r="D22" s="444" t="s">
        <v>1714</v>
      </c>
      <c r="E22" s="444" t="s">
        <v>1715</v>
      </c>
      <c r="F22" s="443">
        <v>925</v>
      </c>
      <c r="G22" s="443"/>
      <c r="H22" s="443">
        <f t="shared" si="5"/>
        <v>1248.75</v>
      </c>
      <c r="I22" s="443">
        <f t="shared" si="16"/>
        <v>878.75</v>
      </c>
      <c r="J22" s="443">
        <f t="shared" si="17"/>
        <v>740</v>
      </c>
      <c r="L22" s="317">
        <f t="shared" si="2"/>
        <v>943.5</v>
      </c>
      <c r="M22" s="317">
        <f t="shared" si="3"/>
        <v>0</v>
      </c>
      <c r="N22" s="317">
        <f t="shared" si="4"/>
        <v>1273.7249999999999</v>
      </c>
    </row>
    <row r="23" spans="1:14" s="441" customFormat="1" ht="30" customHeight="1" outlineLevel="2" thickBot="1">
      <c r="A23" s="487"/>
      <c r="B23" s="152" t="s">
        <v>988</v>
      </c>
      <c r="C23" s="444" t="s">
        <v>2157</v>
      </c>
      <c r="D23" s="444" t="s">
        <v>2158</v>
      </c>
      <c r="E23" s="444" t="s">
        <v>2159</v>
      </c>
      <c r="F23" s="443">
        <v>1420</v>
      </c>
      <c r="G23" s="443"/>
      <c r="H23" s="443">
        <f t="shared" ref="H23" si="18">F23*1.35</f>
        <v>1917.0000000000002</v>
      </c>
      <c r="I23" s="443">
        <f t="shared" ref="I23" si="19">F23*0.95</f>
        <v>1349</v>
      </c>
      <c r="J23" s="443">
        <f t="shared" ref="J23" si="20">F23*0.8</f>
        <v>1136</v>
      </c>
      <c r="L23" s="317">
        <f t="shared" si="2"/>
        <v>1448.4</v>
      </c>
      <c r="M23" s="317">
        <f t="shared" si="3"/>
        <v>0</v>
      </c>
      <c r="N23" s="317">
        <f t="shared" si="4"/>
        <v>1955.3400000000004</v>
      </c>
    </row>
    <row r="24" spans="1:14" s="11" customFormat="1" ht="30" customHeight="1" outlineLevel="2" thickBot="1">
      <c r="A24" s="302"/>
      <c r="B24" s="123"/>
      <c r="C24" s="47" t="s">
        <v>723</v>
      </c>
      <c r="D24" s="124" t="s">
        <v>2098</v>
      </c>
      <c r="E24" s="47" t="s">
        <v>1119</v>
      </c>
      <c r="F24" s="317">
        <v>1150</v>
      </c>
      <c r="G24" s="317"/>
      <c r="H24" s="317">
        <f t="shared" si="5"/>
        <v>1552.5</v>
      </c>
      <c r="I24" s="317">
        <f t="shared" si="16"/>
        <v>1092.5</v>
      </c>
      <c r="J24" s="317">
        <f t="shared" si="17"/>
        <v>920</v>
      </c>
      <c r="L24" s="317">
        <f t="shared" si="2"/>
        <v>1173</v>
      </c>
      <c r="M24" s="317">
        <f t="shared" si="3"/>
        <v>0</v>
      </c>
      <c r="N24" s="317">
        <f t="shared" si="4"/>
        <v>1583.55</v>
      </c>
    </row>
    <row r="25" spans="1:14" s="11" customFormat="1" ht="30" customHeight="1" outlineLevel="2" thickBot="1">
      <c r="A25" s="301"/>
      <c r="B25" s="123" t="s">
        <v>989</v>
      </c>
      <c r="C25" s="124" t="s">
        <v>2041</v>
      </c>
      <c r="D25" s="124" t="s">
        <v>1640</v>
      </c>
      <c r="E25" s="124" t="s">
        <v>1641</v>
      </c>
      <c r="F25" s="317">
        <v>950</v>
      </c>
      <c r="G25" s="317"/>
      <c r="H25" s="317">
        <f t="shared" ref="H25" si="21">F25*1.35</f>
        <v>1282.5</v>
      </c>
      <c r="I25" s="317">
        <f t="shared" ref="I25" si="22">F25*0.95</f>
        <v>902.5</v>
      </c>
      <c r="J25" s="317">
        <f t="shared" ref="J25" si="23">F25*0.8</f>
        <v>760</v>
      </c>
      <c r="L25" s="317">
        <f t="shared" si="2"/>
        <v>969</v>
      </c>
      <c r="M25" s="317">
        <f t="shared" si="3"/>
        <v>0</v>
      </c>
      <c r="N25" s="317">
        <f t="shared" si="4"/>
        <v>1308.1500000000001</v>
      </c>
    </row>
    <row r="26" spans="1:14" s="11" customFormat="1" ht="30" customHeight="1" outlineLevel="2" thickBot="1">
      <c r="A26" s="301"/>
      <c r="B26" s="123"/>
      <c r="C26" s="124" t="s">
        <v>2042</v>
      </c>
      <c r="D26" s="124" t="s">
        <v>1646</v>
      </c>
      <c r="E26" s="124" t="s">
        <v>1642</v>
      </c>
      <c r="F26" s="317">
        <v>1120</v>
      </c>
      <c r="G26" s="317"/>
      <c r="H26" s="317">
        <f t="shared" si="5"/>
        <v>1512</v>
      </c>
      <c r="I26" s="317">
        <f t="shared" si="16"/>
        <v>1064</v>
      </c>
      <c r="J26" s="317">
        <f t="shared" si="17"/>
        <v>896</v>
      </c>
      <c r="L26" s="317">
        <f t="shared" si="2"/>
        <v>1142.4000000000001</v>
      </c>
      <c r="M26" s="317">
        <f t="shared" si="3"/>
        <v>0</v>
      </c>
      <c r="N26" s="317">
        <f t="shared" si="4"/>
        <v>1542.24</v>
      </c>
    </row>
    <row r="27" spans="1:14" s="11" customFormat="1" ht="30" customHeight="1" outlineLevel="2" thickBot="1">
      <c r="A27" s="301"/>
      <c r="B27" s="123"/>
      <c r="C27" s="124" t="s">
        <v>2043</v>
      </c>
      <c r="D27" s="124" t="s">
        <v>1647</v>
      </c>
      <c r="E27" s="124" t="s">
        <v>1643</v>
      </c>
      <c r="F27" s="317">
        <v>1100</v>
      </c>
      <c r="G27" s="317"/>
      <c r="H27" s="317">
        <f t="shared" si="5"/>
        <v>1485</v>
      </c>
      <c r="I27" s="317">
        <f t="shared" si="16"/>
        <v>1045</v>
      </c>
      <c r="J27" s="317">
        <f t="shared" si="17"/>
        <v>880</v>
      </c>
      <c r="L27" s="317">
        <f t="shared" si="2"/>
        <v>1122</v>
      </c>
      <c r="M27" s="317">
        <f t="shared" si="3"/>
        <v>0</v>
      </c>
      <c r="N27" s="317">
        <f t="shared" si="4"/>
        <v>1514.7</v>
      </c>
    </row>
    <row r="28" spans="1:14" s="11" customFormat="1" ht="30" customHeight="1" outlineLevel="2" thickBot="1">
      <c r="A28" s="302"/>
      <c r="B28" s="123"/>
      <c r="C28" s="47" t="s">
        <v>561</v>
      </c>
      <c r="D28" s="124" t="s">
        <v>2100</v>
      </c>
      <c r="E28" s="124" t="s">
        <v>1943</v>
      </c>
      <c r="F28" s="317">
        <v>1650</v>
      </c>
      <c r="G28" s="317"/>
      <c r="H28" s="317">
        <f t="shared" si="5"/>
        <v>2227.5</v>
      </c>
      <c r="I28" s="317">
        <f t="shared" si="16"/>
        <v>1567.5</v>
      </c>
      <c r="J28" s="317">
        <f t="shared" si="17"/>
        <v>1320</v>
      </c>
      <c r="L28" s="317">
        <f t="shared" si="2"/>
        <v>1683</v>
      </c>
      <c r="M28" s="317">
        <f t="shared" si="3"/>
        <v>0</v>
      </c>
      <c r="N28" s="317">
        <f t="shared" si="4"/>
        <v>2272.0500000000002</v>
      </c>
    </row>
    <row r="29" spans="1:14" s="11" customFormat="1" ht="30" customHeight="1" outlineLevel="2" thickBot="1">
      <c r="A29" s="302"/>
      <c r="B29" s="123"/>
      <c r="C29" s="47" t="s">
        <v>561</v>
      </c>
      <c r="D29" s="124" t="s">
        <v>2101</v>
      </c>
      <c r="E29" s="124" t="s">
        <v>1944</v>
      </c>
      <c r="F29" s="317">
        <v>1750</v>
      </c>
      <c r="G29" s="317"/>
      <c r="H29" s="317">
        <f t="shared" ref="H29" si="24">F29*1.35</f>
        <v>2362.5</v>
      </c>
      <c r="I29" s="317">
        <f t="shared" si="16"/>
        <v>1662.5</v>
      </c>
      <c r="J29" s="317">
        <f t="shared" si="17"/>
        <v>1400</v>
      </c>
      <c r="L29" s="317">
        <f t="shared" si="2"/>
        <v>1785</v>
      </c>
      <c r="M29" s="317">
        <f t="shared" si="3"/>
        <v>0</v>
      </c>
      <c r="N29" s="317">
        <f t="shared" si="4"/>
        <v>2409.75</v>
      </c>
    </row>
    <row r="30" spans="1:14" s="446" customFormat="1" ht="30" customHeight="1" outlineLevel="2" thickBot="1">
      <c r="A30" s="440"/>
      <c r="B30" s="440"/>
      <c r="C30" s="444" t="s">
        <v>17</v>
      </c>
      <c r="D30" s="444" t="s">
        <v>998</v>
      </c>
      <c r="E30" s="444" t="s">
        <v>1061</v>
      </c>
      <c r="F30" s="443">
        <v>1740</v>
      </c>
      <c r="G30" s="443"/>
      <c r="H30" s="443">
        <f t="shared" si="5"/>
        <v>2349</v>
      </c>
      <c r="I30" s="443">
        <f t="shared" si="16"/>
        <v>1653</v>
      </c>
      <c r="J30" s="443">
        <f t="shared" si="17"/>
        <v>1392</v>
      </c>
      <c r="L30" s="317">
        <f t="shared" si="2"/>
        <v>1774.8</v>
      </c>
      <c r="M30" s="317">
        <f t="shared" si="3"/>
        <v>0</v>
      </c>
      <c r="N30" s="317">
        <f t="shared" si="4"/>
        <v>2395.98</v>
      </c>
    </row>
    <row r="31" spans="1:14" s="446" customFormat="1" ht="30" customHeight="1" outlineLevel="2" thickBot="1">
      <c r="A31" s="440"/>
      <c r="B31" s="440"/>
      <c r="C31" s="444" t="s">
        <v>717</v>
      </c>
      <c r="D31" s="444" t="s">
        <v>997</v>
      </c>
      <c r="E31" s="444" t="s">
        <v>1062</v>
      </c>
      <c r="F31" s="443">
        <v>1740</v>
      </c>
      <c r="G31" s="443"/>
      <c r="H31" s="443">
        <f t="shared" si="5"/>
        <v>2349</v>
      </c>
      <c r="I31" s="443">
        <f t="shared" si="16"/>
        <v>1653</v>
      </c>
      <c r="J31" s="443">
        <f t="shared" si="17"/>
        <v>1392</v>
      </c>
      <c r="L31" s="317">
        <f t="shared" si="2"/>
        <v>1774.8</v>
      </c>
      <c r="M31" s="317">
        <f t="shared" si="3"/>
        <v>0</v>
      </c>
      <c r="N31" s="317">
        <f t="shared" si="4"/>
        <v>2395.98</v>
      </c>
    </row>
    <row r="32" spans="1:14" s="446" customFormat="1" ht="30" customHeight="1" outlineLevel="2" thickBot="1">
      <c r="A32" s="440"/>
      <c r="B32" s="440"/>
      <c r="C32" s="444" t="s">
        <v>18</v>
      </c>
      <c r="D32" s="444" t="s">
        <v>999</v>
      </c>
      <c r="E32" s="444" t="s">
        <v>1060</v>
      </c>
      <c r="F32" s="443">
        <v>1990</v>
      </c>
      <c r="G32" s="443"/>
      <c r="H32" s="443">
        <f t="shared" si="5"/>
        <v>2686.5</v>
      </c>
      <c r="I32" s="443">
        <f t="shared" si="16"/>
        <v>1890.5</v>
      </c>
      <c r="J32" s="443">
        <f t="shared" si="17"/>
        <v>1592</v>
      </c>
      <c r="L32" s="317">
        <f t="shared" si="2"/>
        <v>2029.8</v>
      </c>
      <c r="M32" s="317">
        <f t="shared" si="3"/>
        <v>0</v>
      </c>
      <c r="N32" s="317">
        <f t="shared" si="4"/>
        <v>2740.23</v>
      </c>
    </row>
    <row r="33" spans="1:14" ht="30" customHeight="1" outlineLevel="2" thickBot="1">
      <c r="A33" s="306"/>
      <c r="B33" s="123"/>
      <c r="C33" s="75" t="s">
        <v>716</v>
      </c>
      <c r="D33" s="127" t="s">
        <v>996</v>
      </c>
      <c r="E33" s="75" t="s">
        <v>1060</v>
      </c>
      <c r="F33" s="317">
        <v>2350</v>
      </c>
      <c r="G33" s="317"/>
      <c r="H33" s="317">
        <f t="shared" si="5"/>
        <v>3172.5</v>
      </c>
      <c r="I33" s="317">
        <f t="shared" si="16"/>
        <v>2232.5</v>
      </c>
      <c r="J33" s="317">
        <f t="shared" si="17"/>
        <v>1880</v>
      </c>
      <c r="L33" s="317">
        <f t="shared" si="2"/>
        <v>2397</v>
      </c>
      <c r="M33" s="317">
        <f t="shared" si="3"/>
        <v>0</v>
      </c>
      <c r="N33" s="317">
        <f t="shared" si="4"/>
        <v>3235.9500000000003</v>
      </c>
    </row>
    <row r="34" spans="1:14" ht="30" customHeight="1" outlineLevel="2" thickBot="1">
      <c r="A34" s="302"/>
      <c r="B34" s="123"/>
      <c r="C34" s="47" t="s">
        <v>562</v>
      </c>
      <c r="D34" s="124" t="s">
        <v>2099</v>
      </c>
      <c r="E34" s="124" t="s">
        <v>1057</v>
      </c>
      <c r="F34" s="317">
        <v>2360</v>
      </c>
      <c r="G34" s="317"/>
      <c r="H34" s="317">
        <f t="shared" si="5"/>
        <v>3186</v>
      </c>
      <c r="I34" s="317">
        <f t="shared" si="16"/>
        <v>2242</v>
      </c>
      <c r="J34" s="317">
        <f t="shared" si="17"/>
        <v>1888</v>
      </c>
      <c r="L34" s="317">
        <f t="shared" si="2"/>
        <v>2407.1999999999998</v>
      </c>
      <c r="M34" s="317">
        <f t="shared" si="3"/>
        <v>0</v>
      </c>
      <c r="N34" s="317">
        <f t="shared" si="4"/>
        <v>3249.7200000000003</v>
      </c>
    </row>
    <row r="35" spans="1:14" ht="30" customHeight="1" outlineLevel="2" thickBot="1">
      <c r="A35" s="306"/>
      <c r="B35" s="123"/>
      <c r="C35" s="75" t="s">
        <v>715</v>
      </c>
      <c r="D35" s="75" t="s">
        <v>5</v>
      </c>
      <c r="E35" s="75" t="s">
        <v>1063</v>
      </c>
      <c r="F35" s="317">
        <v>4800</v>
      </c>
      <c r="G35" s="317"/>
      <c r="H35" s="317">
        <f t="shared" si="5"/>
        <v>6480</v>
      </c>
      <c r="I35" s="317">
        <f t="shared" si="16"/>
        <v>4560</v>
      </c>
      <c r="J35" s="317">
        <f t="shared" si="17"/>
        <v>3840</v>
      </c>
      <c r="L35" s="317">
        <f t="shared" si="2"/>
        <v>4896</v>
      </c>
      <c r="M35" s="317">
        <f t="shared" si="3"/>
        <v>0</v>
      </c>
      <c r="N35" s="317">
        <f t="shared" si="4"/>
        <v>6609.6</v>
      </c>
    </row>
    <row r="36" spans="1:14" s="441" customFormat="1" ht="39.75" customHeight="1" outlineLevel="2" thickBot="1">
      <c r="A36" s="447"/>
      <c r="B36" s="440"/>
      <c r="C36" s="448" t="s">
        <v>1560</v>
      </c>
      <c r="D36" s="449" t="s">
        <v>1493</v>
      </c>
      <c r="E36" s="449" t="s">
        <v>1494</v>
      </c>
      <c r="F36" s="443">
        <v>4950</v>
      </c>
      <c r="G36" s="443"/>
      <c r="H36" s="443">
        <f t="shared" si="5"/>
        <v>6682.5</v>
      </c>
      <c r="I36" s="443">
        <f t="shared" si="16"/>
        <v>4702.5</v>
      </c>
      <c r="J36" s="443">
        <f t="shared" si="17"/>
        <v>3960</v>
      </c>
      <c r="L36" s="317">
        <f t="shared" si="2"/>
        <v>5049</v>
      </c>
      <c r="M36" s="317">
        <f t="shared" si="3"/>
        <v>0</v>
      </c>
      <c r="N36" s="317">
        <f t="shared" si="4"/>
        <v>6816.1500000000005</v>
      </c>
    </row>
    <row r="37" spans="1:14" s="446" customFormat="1" ht="30" customHeight="1" outlineLevel="2" thickBot="1">
      <c r="A37" s="440"/>
      <c r="B37" s="440"/>
      <c r="C37" s="444" t="s">
        <v>722</v>
      </c>
      <c r="D37" s="444" t="s">
        <v>1002</v>
      </c>
      <c r="E37" s="444" t="s">
        <v>1596</v>
      </c>
      <c r="F37" s="443">
        <v>825</v>
      </c>
      <c r="G37" s="443"/>
      <c r="H37" s="443">
        <f t="shared" si="5"/>
        <v>1113.75</v>
      </c>
      <c r="I37" s="443">
        <f t="shared" si="16"/>
        <v>783.75</v>
      </c>
      <c r="J37" s="443">
        <f t="shared" si="17"/>
        <v>660</v>
      </c>
      <c r="L37" s="317">
        <f t="shared" si="2"/>
        <v>841.5</v>
      </c>
      <c r="M37" s="317">
        <f t="shared" si="3"/>
        <v>0</v>
      </c>
      <c r="N37" s="317">
        <f t="shared" si="4"/>
        <v>1136.0250000000001</v>
      </c>
    </row>
    <row r="38" spans="1:14" s="446" customFormat="1" ht="30" customHeight="1" outlineLevel="2" thickBot="1">
      <c r="A38" s="440"/>
      <c r="B38" s="440"/>
      <c r="C38" s="444" t="s">
        <v>721</v>
      </c>
      <c r="D38" s="444" t="s">
        <v>995</v>
      </c>
      <c r="E38" s="444" t="s">
        <v>1066</v>
      </c>
      <c r="F38" s="443">
        <v>1130</v>
      </c>
      <c r="G38" s="443"/>
      <c r="H38" s="443">
        <f t="shared" si="5"/>
        <v>1525.5</v>
      </c>
      <c r="I38" s="443">
        <f t="shared" si="16"/>
        <v>1073.5</v>
      </c>
      <c r="J38" s="443">
        <f t="shared" si="17"/>
        <v>904</v>
      </c>
      <c r="L38" s="317">
        <f t="shared" si="2"/>
        <v>1152.5999999999999</v>
      </c>
      <c r="M38" s="317">
        <f t="shared" si="3"/>
        <v>0</v>
      </c>
      <c r="N38" s="317">
        <f t="shared" si="4"/>
        <v>1556.01</v>
      </c>
    </row>
    <row r="39" spans="1:14" s="446" customFormat="1" ht="30" customHeight="1" outlineLevel="2" thickBot="1">
      <c r="A39" s="440"/>
      <c r="B39" s="440" t="s">
        <v>987</v>
      </c>
      <c r="C39" s="444" t="s">
        <v>718</v>
      </c>
      <c r="D39" s="444" t="s">
        <v>6</v>
      </c>
      <c r="E39" s="444" t="s">
        <v>1064</v>
      </c>
      <c r="F39" s="443">
        <v>930</v>
      </c>
      <c r="G39" s="443">
        <v>930</v>
      </c>
      <c r="H39" s="443">
        <f t="shared" si="5"/>
        <v>1255.5</v>
      </c>
      <c r="I39" s="443">
        <v>930</v>
      </c>
      <c r="J39" s="443">
        <v>930</v>
      </c>
      <c r="L39" s="317">
        <f t="shared" si="2"/>
        <v>948.6</v>
      </c>
      <c r="M39" s="317">
        <f t="shared" si="3"/>
        <v>948.6</v>
      </c>
      <c r="N39" s="317">
        <f t="shared" si="4"/>
        <v>1280.6100000000001</v>
      </c>
    </row>
    <row r="40" spans="1:14" s="11" customFormat="1" ht="30" customHeight="1" outlineLevel="2" thickBot="1">
      <c r="A40" s="302"/>
      <c r="B40" s="123" t="s">
        <v>987</v>
      </c>
      <c r="C40" s="362" t="s">
        <v>731</v>
      </c>
      <c r="D40" s="362" t="s">
        <v>559</v>
      </c>
      <c r="E40" s="362" t="s">
        <v>1120</v>
      </c>
      <c r="F40" s="354">
        <v>1180</v>
      </c>
      <c r="G40" s="354"/>
      <c r="H40" s="354">
        <f t="shared" si="5"/>
        <v>1593</v>
      </c>
      <c r="I40" s="354">
        <v>1180</v>
      </c>
      <c r="J40" s="354">
        <v>1180</v>
      </c>
      <c r="L40" s="317">
        <f t="shared" si="2"/>
        <v>1203.5999999999999</v>
      </c>
      <c r="M40" s="317">
        <f t="shared" si="3"/>
        <v>0</v>
      </c>
      <c r="N40" s="317">
        <f t="shared" si="4"/>
        <v>1624.8600000000001</v>
      </c>
    </row>
    <row r="41" spans="1:14" s="441" customFormat="1" ht="30" customHeight="1" outlineLevel="2" thickBot="1">
      <c r="A41" s="440"/>
      <c r="B41" s="440"/>
      <c r="C41" s="479" t="s">
        <v>732</v>
      </c>
      <c r="D41" s="479" t="s">
        <v>560</v>
      </c>
      <c r="E41" s="479" t="s">
        <v>1056</v>
      </c>
      <c r="F41" s="474">
        <v>1460</v>
      </c>
      <c r="G41" s="474"/>
      <c r="H41" s="474">
        <f t="shared" ref="H41" si="25">F41*1.35</f>
        <v>1971.0000000000002</v>
      </c>
      <c r="I41" s="474">
        <f t="shared" ref="I41" si="26">F41*0.95</f>
        <v>1387</v>
      </c>
      <c r="J41" s="474">
        <f t="shared" ref="J41" si="27">F41*0.8</f>
        <v>1168</v>
      </c>
      <c r="L41" s="317">
        <f t="shared" si="2"/>
        <v>1489.2</v>
      </c>
      <c r="M41" s="317">
        <f t="shared" si="3"/>
        <v>0</v>
      </c>
      <c r="N41" s="317">
        <f t="shared" si="4"/>
        <v>2010.4200000000003</v>
      </c>
    </row>
    <row r="42" spans="1:14" ht="30" customHeight="1" outlineLevel="2" thickBot="1">
      <c r="A42" s="302"/>
      <c r="B42" s="123"/>
      <c r="C42" s="362" t="s">
        <v>719</v>
      </c>
      <c r="D42" s="362" t="s">
        <v>7</v>
      </c>
      <c r="E42" s="362" t="s">
        <v>1065</v>
      </c>
      <c r="F42" s="354">
        <v>1320</v>
      </c>
      <c r="G42" s="354"/>
      <c r="H42" s="354">
        <f t="shared" si="5"/>
        <v>1782.0000000000002</v>
      </c>
      <c r="I42" s="354">
        <f t="shared" si="16"/>
        <v>1254</v>
      </c>
      <c r="J42" s="354">
        <f t="shared" si="17"/>
        <v>1056</v>
      </c>
      <c r="L42" s="317">
        <f t="shared" si="2"/>
        <v>1346.4</v>
      </c>
      <c r="M42" s="317">
        <f t="shared" si="3"/>
        <v>0</v>
      </c>
      <c r="N42" s="317">
        <f t="shared" si="4"/>
        <v>1817.6400000000003</v>
      </c>
    </row>
    <row r="43" spans="1:14" ht="30" customHeight="1" outlineLevel="2" thickBot="1">
      <c r="A43" s="440"/>
      <c r="B43" s="440" t="s">
        <v>988</v>
      </c>
      <c r="C43" s="444" t="s">
        <v>2211</v>
      </c>
      <c r="D43" s="444" t="s">
        <v>2204</v>
      </c>
      <c r="E43" s="444" t="s">
        <v>2207</v>
      </c>
      <c r="F43" s="443">
        <v>1300</v>
      </c>
      <c r="G43" s="443"/>
      <c r="H43" s="443">
        <f t="shared" ref="H43:H45" si="28">F43*1.35</f>
        <v>1755.0000000000002</v>
      </c>
      <c r="I43" s="443">
        <f t="shared" ref="I43:I45" si="29">F43*0.95</f>
        <v>1235</v>
      </c>
      <c r="J43" s="443">
        <f t="shared" ref="J43:J45" si="30">F43*0.8</f>
        <v>1040</v>
      </c>
      <c r="L43" s="317">
        <f t="shared" si="2"/>
        <v>1326</v>
      </c>
      <c r="M43" s="317">
        <f t="shared" si="3"/>
        <v>0</v>
      </c>
      <c r="N43" s="317">
        <f t="shared" si="4"/>
        <v>1790.1000000000004</v>
      </c>
    </row>
    <row r="44" spans="1:14" ht="30" customHeight="1" outlineLevel="2" thickBot="1">
      <c r="A44" s="440"/>
      <c r="B44" s="440" t="s">
        <v>988</v>
      </c>
      <c r="C44" s="444" t="s">
        <v>2210</v>
      </c>
      <c r="D44" s="444" t="s">
        <v>2205</v>
      </c>
      <c r="E44" s="444" t="s">
        <v>2209</v>
      </c>
      <c r="F44" s="443">
        <v>1300</v>
      </c>
      <c r="G44" s="443"/>
      <c r="H44" s="443">
        <f t="shared" si="28"/>
        <v>1755.0000000000002</v>
      </c>
      <c r="I44" s="443">
        <f t="shared" si="29"/>
        <v>1235</v>
      </c>
      <c r="J44" s="443">
        <f t="shared" si="30"/>
        <v>1040</v>
      </c>
      <c r="L44" s="317">
        <f t="shared" si="2"/>
        <v>1326</v>
      </c>
      <c r="M44" s="317">
        <f t="shared" si="3"/>
        <v>0</v>
      </c>
      <c r="N44" s="317">
        <f t="shared" si="4"/>
        <v>1790.1000000000004</v>
      </c>
    </row>
    <row r="45" spans="1:14" ht="30" customHeight="1" outlineLevel="2" thickBot="1">
      <c r="A45" s="440"/>
      <c r="B45" s="440" t="s">
        <v>988</v>
      </c>
      <c r="C45" s="444" t="s">
        <v>2212</v>
      </c>
      <c r="D45" s="444" t="s">
        <v>2206</v>
      </c>
      <c r="E45" s="444" t="s">
        <v>2208</v>
      </c>
      <c r="F45" s="443">
        <v>800</v>
      </c>
      <c r="G45" s="443"/>
      <c r="H45" s="443">
        <f t="shared" si="28"/>
        <v>1080</v>
      </c>
      <c r="I45" s="443">
        <f t="shared" si="29"/>
        <v>760</v>
      </c>
      <c r="J45" s="443">
        <f t="shared" si="30"/>
        <v>640</v>
      </c>
      <c r="L45" s="317">
        <f t="shared" si="2"/>
        <v>816</v>
      </c>
      <c r="M45" s="317">
        <f t="shared" si="3"/>
        <v>0</v>
      </c>
      <c r="N45" s="317">
        <f t="shared" si="4"/>
        <v>1101.5999999999999</v>
      </c>
    </row>
    <row r="46" spans="1:14" ht="30" customHeight="1" outlineLevel="2" thickBot="1">
      <c r="A46" s="128"/>
      <c r="B46" s="128"/>
      <c r="C46" s="129" t="s">
        <v>934</v>
      </c>
      <c r="D46" s="130" t="s">
        <v>975</v>
      </c>
      <c r="E46" s="131" t="s">
        <v>1123</v>
      </c>
      <c r="F46" s="317"/>
      <c r="G46" s="317">
        <f>SUBTOTAL(9,G47:G48)</f>
        <v>0</v>
      </c>
      <c r="H46" s="317"/>
      <c r="I46" s="317"/>
      <c r="J46" s="317"/>
      <c r="L46" s="317">
        <f t="shared" si="2"/>
        <v>0</v>
      </c>
      <c r="M46" s="317">
        <f t="shared" si="3"/>
        <v>0</v>
      </c>
      <c r="N46" s="317">
        <f t="shared" si="4"/>
        <v>0</v>
      </c>
    </row>
    <row r="47" spans="1:14" ht="30" customHeight="1" outlineLevel="2" thickBot="1">
      <c r="A47" s="132"/>
      <c r="B47" s="132"/>
      <c r="C47" s="133" t="s">
        <v>734</v>
      </c>
      <c r="D47" s="134" t="s">
        <v>8</v>
      </c>
      <c r="E47" s="151" t="s">
        <v>1602</v>
      </c>
      <c r="F47" s="317">
        <v>470</v>
      </c>
      <c r="G47" s="317"/>
      <c r="H47" s="317">
        <f t="shared" si="5"/>
        <v>634.5</v>
      </c>
      <c r="I47" s="317">
        <f t="shared" si="16"/>
        <v>446.5</v>
      </c>
      <c r="J47" s="317">
        <f t="shared" si="17"/>
        <v>376</v>
      </c>
      <c r="L47" s="317">
        <f t="shared" si="2"/>
        <v>479.40000000000003</v>
      </c>
      <c r="M47" s="317">
        <f t="shared" si="3"/>
        <v>0</v>
      </c>
      <c r="N47" s="317">
        <f t="shared" si="4"/>
        <v>647.19000000000005</v>
      </c>
    </row>
    <row r="48" spans="1:14" ht="24" customHeight="1" outlineLevel="1" thickBot="1">
      <c r="A48" s="132"/>
      <c r="B48" s="132"/>
      <c r="C48" s="133" t="s">
        <v>733</v>
      </c>
      <c r="D48" s="134" t="s">
        <v>9</v>
      </c>
      <c r="E48" s="135" t="s">
        <v>1067</v>
      </c>
      <c r="F48" s="317">
        <v>1300</v>
      </c>
      <c r="G48" s="317"/>
      <c r="H48" s="317">
        <f t="shared" si="5"/>
        <v>1755.0000000000002</v>
      </c>
      <c r="I48" s="317">
        <f t="shared" si="16"/>
        <v>1235</v>
      </c>
      <c r="J48" s="317">
        <f t="shared" si="17"/>
        <v>1040</v>
      </c>
      <c r="L48" s="317">
        <f t="shared" si="2"/>
        <v>1326</v>
      </c>
      <c r="M48" s="317">
        <f t="shared" si="3"/>
        <v>0</v>
      </c>
      <c r="N48" s="317">
        <f t="shared" si="4"/>
        <v>1790.1000000000004</v>
      </c>
    </row>
    <row r="49" spans="1:14" ht="24" customHeight="1" outlineLevel="1" thickBot="1">
      <c r="A49" s="132"/>
      <c r="B49" s="132" t="s">
        <v>988</v>
      </c>
      <c r="C49" s="133" t="s">
        <v>2238</v>
      </c>
      <c r="D49" s="134" t="s">
        <v>9</v>
      </c>
      <c r="E49" s="151" t="s">
        <v>2239</v>
      </c>
      <c r="F49" s="317">
        <v>1200</v>
      </c>
      <c r="G49" s="317"/>
      <c r="H49" s="317">
        <f t="shared" ref="H49" si="31">F49*1.35</f>
        <v>1620</v>
      </c>
      <c r="I49" s="317">
        <f t="shared" ref="I49" si="32">F49*0.95</f>
        <v>1140</v>
      </c>
      <c r="J49" s="317">
        <f t="shared" ref="J49" si="33">F49*0.8</f>
        <v>960</v>
      </c>
      <c r="L49" s="317">
        <f t="shared" si="2"/>
        <v>1224</v>
      </c>
      <c r="M49" s="317">
        <f t="shared" si="3"/>
        <v>0</v>
      </c>
      <c r="N49" s="317">
        <f t="shared" si="4"/>
        <v>1652.4</v>
      </c>
    </row>
    <row r="50" spans="1:14" ht="27.95" customHeight="1" outlineLevel="2" thickBot="1">
      <c r="A50" s="136"/>
      <c r="B50" s="136"/>
      <c r="C50" s="137" t="s">
        <v>979</v>
      </c>
      <c r="D50" s="138" t="s">
        <v>1155</v>
      </c>
      <c r="E50" s="139" t="s">
        <v>1123</v>
      </c>
      <c r="F50" s="317"/>
      <c r="G50" s="317">
        <f>SUBTOTAL(9,G51:G59)</f>
        <v>550</v>
      </c>
      <c r="H50" s="317"/>
      <c r="I50" s="317"/>
      <c r="J50" s="317"/>
      <c r="L50" s="317">
        <f t="shared" si="2"/>
        <v>0</v>
      </c>
      <c r="M50" s="317">
        <f t="shared" si="3"/>
        <v>561</v>
      </c>
      <c r="N50" s="317">
        <f t="shared" si="4"/>
        <v>0</v>
      </c>
    </row>
    <row r="51" spans="1:14" ht="27.95" customHeight="1" outlineLevel="2" thickBot="1">
      <c r="A51" s="132"/>
      <c r="B51" s="132"/>
      <c r="C51" s="133" t="s">
        <v>736</v>
      </c>
      <c r="D51" s="134" t="s">
        <v>10</v>
      </c>
      <c r="E51" s="135" t="s">
        <v>1050</v>
      </c>
      <c r="F51" s="317">
        <v>420</v>
      </c>
      <c r="G51" s="317"/>
      <c r="H51" s="317">
        <f t="shared" si="5"/>
        <v>567</v>
      </c>
      <c r="I51" s="317">
        <f t="shared" si="16"/>
        <v>399</v>
      </c>
      <c r="J51" s="317">
        <f t="shared" si="17"/>
        <v>336</v>
      </c>
      <c r="L51" s="317">
        <f t="shared" si="2"/>
        <v>428.40000000000003</v>
      </c>
      <c r="M51" s="317">
        <f t="shared" si="3"/>
        <v>0</v>
      </c>
      <c r="N51" s="317">
        <f t="shared" si="4"/>
        <v>578.34</v>
      </c>
    </row>
    <row r="52" spans="1:14" ht="26.25" outlineLevel="1" thickBot="1">
      <c r="A52" s="132"/>
      <c r="B52" s="132"/>
      <c r="C52" s="133" t="s">
        <v>737</v>
      </c>
      <c r="D52" s="134" t="s">
        <v>11</v>
      </c>
      <c r="E52" s="135" t="s">
        <v>1050</v>
      </c>
      <c r="F52" s="317">
        <v>420</v>
      </c>
      <c r="G52" s="317"/>
      <c r="H52" s="317">
        <f t="shared" si="5"/>
        <v>567</v>
      </c>
      <c r="I52" s="317">
        <f t="shared" si="16"/>
        <v>399</v>
      </c>
      <c r="J52" s="317">
        <f t="shared" si="17"/>
        <v>336</v>
      </c>
      <c r="L52" s="317">
        <f t="shared" si="2"/>
        <v>428.40000000000003</v>
      </c>
      <c r="M52" s="317">
        <f t="shared" si="3"/>
        <v>0</v>
      </c>
      <c r="N52" s="317">
        <f t="shared" si="4"/>
        <v>578.34</v>
      </c>
    </row>
    <row r="53" spans="1:14" ht="27.95" customHeight="1" outlineLevel="2" thickBot="1">
      <c r="A53" s="132"/>
      <c r="B53" s="132"/>
      <c r="C53" s="133" t="s">
        <v>735</v>
      </c>
      <c r="D53" s="134" t="s">
        <v>12</v>
      </c>
      <c r="E53" s="135" t="s">
        <v>1602</v>
      </c>
      <c r="F53" s="317">
        <v>500</v>
      </c>
      <c r="G53" s="317"/>
      <c r="H53" s="317">
        <f t="shared" si="5"/>
        <v>675</v>
      </c>
      <c r="I53" s="317">
        <f t="shared" si="16"/>
        <v>475</v>
      </c>
      <c r="J53" s="317">
        <f t="shared" si="17"/>
        <v>400</v>
      </c>
      <c r="L53" s="317">
        <f t="shared" si="2"/>
        <v>510</v>
      </c>
      <c r="M53" s="317">
        <f t="shared" si="3"/>
        <v>0</v>
      </c>
      <c r="N53" s="317">
        <f t="shared" si="4"/>
        <v>688.5</v>
      </c>
    </row>
    <row r="54" spans="1:14" ht="27.95" customHeight="1" outlineLevel="2" thickBot="1">
      <c r="A54" s="132"/>
      <c r="B54" s="132"/>
      <c r="C54" s="133" t="s">
        <v>2045</v>
      </c>
      <c r="D54" s="134" t="s">
        <v>13</v>
      </c>
      <c r="E54" s="151" t="s">
        <v>1656</v>
      </c>
      <c r="F54" s="317">
        <v>490</v>
      </c>
      <c r="G54" s="317"/>
      <c r="H54" s="317">
        <f t="shared" si="5"/>
        <v>661.5</v>
      </c>
      <c r="I54" s="317">
        <f t="shared" si="16"/>
        <v>465.5</v>
      </c>
      <c r="J54" s="317">
        <f t="shared" si="17"/>
        <v>392</v>
      </c>
      <c r="L54" s="317">
        <f t="shared" si="2"/>
        <v>499.8</v>
      </c>
      <c r="M54" s="317">
        <f t="shared" si="3"/>
        <v>0</v>
      </c>
      <c r="N54" s="317">
        <f t="shared" si="4"/>
        <v>674.73</v>
      </c>
    </row>
    <row r="55" spans="1:14" ht="27.95" customHeight="1" outlineLevel="2" thickBot="1">
      <c r="A55" s="132"/>
      <c r="B55" s="132"/>
      <c r="C55" s="133" t="s">
        <v>2046</v>
      </c>
      <c r="D55" s="134" t="s">
        <v>13</v>
      </c>
      <c r="E55" s="151" t="s">
        <v>1657</v>
      </c>
      <c r="F55" s="317">
        <v>490</v>
      </c>
      <c r="G55" s="317"/>
      <c r="H55" s="317">
        <f t="shared" si="5"/>
        <v>661.5</v>
      </c>
      <c r="I55" s="317">
        <f t="shared" si="16"/>
        <v>465.5</v>
      </c>
      <c r="J55" s="317">
        <f t="shared" si="17"/>
        <v>392</v>
      </c>
      <c r="L55" s="317">
        <f t="shared" si="2"/>
        <v>499.8</v>
      </c>
      <c r="M55" s="317">
        <f t="shared" si="3"/>
        <v>0</v>
      </c>
      <c r="N55" s="317">
        <f t="shared" si="4"/>
        <v>674.73</v>
      </c>
    </row>
    <row r="56" spans="1:14" ht="27.95" customHeight="1" outlineLevel="2" thickBot="1">
      <c r="A56" s="132"/>
      <c r="B56" s="132"/>
      <c r="C56" s="133" t="s">
        <v>1183</v>
      </c>
      <c r="D56" s="134" t="s">
        <v>14</v>
      </c>
      <c r="E56" s="135" t="s">
        <v>1068</v>
      </c>
      <c r="F56" s="317">
        <v>495</v>
      </c>
      <c r="G56" s="317"/>
      <c r="H56" s="317">
        <f t="shared" si="5"/>
        <v>668.25</v>
      </c>
      <c r="I56" s="317">
        <f t="shared" si="16"/>
        <v>470.25</v>
      </c>
      <c r="J56" s="317">
        <f t="shared" si="17"/>
        <v>396</v>
      </c>
      <c r="L56" s="317">
        <f t="shared" si="2"/>
        <v>504.90000000000003</v>
      </c>
      <c r="M56" s="317">
        <f t="shared" si="3"/>
        <v>0</v>
      </c>
      <c r="N56" s="317">
        <f t="shared" si="4"/>
        <v>681.61500000000001</v>
      </c>
    </row>
    <row r="57" spans="1:14" ht="27.95" customHeight="1" outlineLevel="2" thickBot="1">
      <c r="A57" s="132"/>
      <c r="B57" s="132"/>
      <c r="C57" s="133" t="s">
        <v>69</v>
      </c>
      <c r="D57" s="134" t="s">
        <v>15</v>
      </c>
      <c r="E57" s="135" t="s">
        <v>1068</v>
      </c>
      <c r="F57" s="317">
        <v>1050</v>
      </c>
      <c r="G57" s="317"/>
      <c r="H57" s="317">
        <f t="shared" si="5"/>
        <v>1417.5</v>
      </c>
      <c r="I57" s="317">
        <f t="shared" si="16"/>
        <v>997.5</v>
      </c>
      <c r="J57" s="317">
        <f t="shared" si="17"/>
        <v>840</v>
      </c>
      <c r="L57" s="317">
        <f t="shared" si="2"/>
        <v>1071</v>
      </c>
      <c r="M57" s="317">
        <f t="shared" si="3"/>
        <v>0</v>
      </c>
      <c r="N57" s="317">
        <f t="shared" si="4"/>
        <v>1445.8500000000001</v>
      </c>
    </row>
    <row r="58" spans="1:14" ht="27.95" customHeight="1" outlineLevel="2" thickBot="1">
      <c r="A58" s="132"/>
      <c r="B58" s="132" t="s">
        <v>987</v>
      </c>
      <c r="C58" s="133" t="s">
        <v>2047</v>
      </c>
      <c r="D58" s="134" t="s">
        <v>16</v>
      </c>
      <c r="E58" s="151" t="s">
        <v>1633</v>
      </c>
      <c r="F58" s="317">
        <v>550</v>
      </c>
      <c r="G58" s="317">
        <v>550</v>
      </c>
      <c r="H58" s="317">
        <f t="shared" si="5"/>
        <v>742.5</v>
      </c>
      <c r="I58" s="317">
        <v>550</v>
      </c>
      <c r="J58" s="317">
        <v>550</v>
      </c>
      <c r="L58" s="317">
        <f t="shared" si="2"/>
        <v>561</v>
      </c>
      <c r="M58" s="317">
        <f t="shared" si="3"/>
        <v>561</v>
      </c>
      <c r="N58" s="317">
        <f t="shared" si="4"/>
        <v>757.35</v>
      </c>
    </row>
    <row r="59" spans="1:14" ht="27.95" customHeight="1" outlineLevel="2" thickBot="1">
      <c r="A59" s="132"/>
      <c r="B59" s="132"/>
      <c r="C59" s="133" t="s">
        <v>72</v>
      </c>
      <c r="D59" s="134" t="s">
        <v>16</v>
      </c>
      <c r="E59" s="135" t="s">
        <v>1068</v>
      </c>
      <c r="F59" s="317">
        <v>1050</v>
      </c>
      <c r="G59" s="317"/>
      <c r="H59" s="317">
        <f t="shared" si="5"/>
        <v>1417.5</v>
      </c>
      <c r="I59" s="317">
        <f t="shared" si="16"/>
        <v>997.5</v>
      </c>
      <c r="J59" s="317">
        <f t="shared" si="17"/>
        <v>840</v>
      </c>
      <c r="L59" s="317">
        <f t="shared" si="2"/>
        <v>1071</v>
      </c>
      <c r="M59" s="317">
        <f t="shared" si="3"/>
        <v>0</v>
      </c>
      <c r="N59" s="317">
        <f t="shared" si="4"/>
        <v>1445.8500000000001</v>
      </c>
    </row>
    <row r="60" spans="1:14" ht="27.95" customHeight="1" outlineLevel="2" thickBot="1">
      <c r="A60" s="300"/>
      <c r="B60" s="29" t="s">
        <v>935</v>
      </c>
      <c r="C60" s="30" t="s">
        <v>974</v>
      </c>
      <c r="D60" s="31"/>
      <c r="E60" s="114" t="s">
        <v>1123</v>
      </c>
      <c r="F60" s="317"/>
      <c r="G60" s="317">
        <f>SUBTOTAL(9,G61:G102)</f>
        <v>3070</v>
      </c>
      <c r="H60" s="317"/>
      <c r="I60" s="317"/>
      <c r="J60" s="317"/>
      <c r="L60" s="317">
        <f t="shared" si="2"/>
        <v>0</v>
      </c>
      <c r="M60" s="317">
        <f t="shared" si="3"/>
        <v>3131.4</v>
      </c>
      <c r="N60" s="317">
        <f t="shared" si="4"/>
        <v>0</v>
      </c>
    </row>
    <row r="61" spans="1:14" ht="27.95" customHeight="1" outlineLevel="2" thickBot="1">
      <c r="A61" s="116"/>
      <c r="B61" s="116"/>
      <c r="C61" s="117" t="s">
        <v>936</v>
      </c>
      <c r="D61" s="118" t="s">
        <v>973</v>
      </c>
      <c r="E61" s="119" t="s">
        <v>1123</v>
      </c>
      <c r="F61" s="317"/>
      <c r="G61" s="317">
        <f>SUBTOTAL(9,G62:G95)</f>
        <v>3070</v>
      </c>
      <c r="H61" s="317"/>
      <c r="I61" s="317"/>
      <c r="J61" s="317"/>
      <c r="L61" s="317">
        <f t="shared" si="2"/>
        <v>0</v>
      </c>
      <c r="M61" s="317">
        <f t="shared" si="3"/>
        <v>3131.4</v>
      </c>
      <c r="N61" s="317">
        <f t="shared" si="4"/>
        <v>0</v>
      </c>
    </row>
    <row r="62" spans="1:14" ht="39" thickBot="1">
      <c r="A62" s="146"/>
      <c r="B62" s="146"/>
      <c r="C62" s="147" t="s">
        <v>1513</v>
      </c>
      <c r="D62" s="148" t="s">
        <v>1514</v>
      </c>
      <c r="E62" s="149" t="s">
        <v>1515</v>
      </c>
      <c r="F62" s="317">
        <v>2220</v>
      </c>
      <c r="G62" s="317"/>
      <c r="H62" s="317">
        <f t="shared" si="5"/>
        <v>2997</v>
      </c>
      <c r="I62" s="317">
        <f t="shared" ref="I62:I95" si="34">F62*0.95</f>
        <v>2109</v>
      </c>
      <c r="J62" s="317">
        <f t="shared" ref="J62:J129" si="35">F62*0.8</f>
        <v>1776</v>
      </c>
      <c r="L62" s="317">
        <f t="shared" si="2"/>
        <v>2264.4</v>
      </c>
      <c r="M62" s="317">
        <f t="shared" si="3"/>
        <v>0</v>
      </c>
      <c r="N62" s="317">
        <f t="shared" si="4"/>
        <v>3056.94</v>
      </c>
    </row>
    <row r="63" spans="1:14" ht="33" customHeight="1" outlineLevel="1" thickBot="1">
      <c r="A63" s="186"/>
      <c r="B63" s="146" t="s">
        <v>987</v>
      </c>
      <c r="C63" s="147" t="s">
        <v>754</v>
      </c>
      <c r="D63" s="148" t="s">
        <v>1009</v>
      </c>
      <c r="E63" s="149" t="s">
        <v>1597</v>
      </c>
      <c r="F63" s="317">
        <v>900</v>
      </c>
      <c r="G63" s="317">
        <v>590</v>
      </c>
      <c r="H63" s="317">
        <f t="shared" si="5"/>
        <v>1215</v>
      </c>
      <c r="I63" s="317">
        <v>900</v>
      </c>
      <c r="J63" s="317">
        <v>900</v>
      </c>
      <c r="L63" s="317">
        <f t="shared" si="2"/>
        <v>918</v>
      </c>
      <c r="M63" s="317">
        <f t="shared" si="3"/>
        <v>601.79999999999995</v>
      </c>
      <c r="N63" s="317">
        <f t="shared" si="4"/>
        <v>1239.3</v>
      </c>
    </row>
    <row r="64" spans="1:14" ht="39.75" customHeight="1" outlineLevel="2" thickBot="1">
      <c r="A64" s="150"/>
      <c r="B64" s="132"/>
      <c r="C64" s="133" t="s">
        <v>753</v>
      </c>
      <c r="D64" s="134" t="s">
        <v>1010</v>
      </c>
      <c r="E64" s="151" t="s">
        <v>1071</v>
      </c>
      <c r="F64" s="317">
        <v>1095</v>
      </c>
      <c r="G64" s="317"/>
      <c r="H64" s="317">
        <f t="shared" ref="H64:H67" si="36">F64*1.35</f>
        <v>1478.25</v>
      </c>
      <c r="I64" s="317">
        <f t="shared" ref="I64:I65" si="37">F64*0.95</f>
        <v>1040.25</v>
      </c>
      <c r="J64" s="317">
        <f t="shared" ref="J64:J65" si="38">F64*0.8</f>
        <v>876</v>
      </c>
      <c r="L64" s="317">
        <f t="shared" si="2"/>
        <v>1116.9000000000001</v>
      </c>
      <c r="M64" s="317">
        <f t="shared" si="3"/>
        <v>0</v>
      </c>
      <c r="N64" s="317">
        <f t="shared" si="4"/>
        <v>1507.8150000000001</v>
      </c>
    </row>
    <row r="65" spans="1:14" ht="39.75" customHeight="1" outlineLevel="2" thickBot="1">
      <c r="A65" s="150"/>
      <c r="B65" s="132"/>
      <c r="C65" s="133" t="s">
        <v>2048</v>
      </c>
      <c r="D65" s="134" t="s">
        <v>1011</v>
      </c>
      <c r="E65" s="151" t="s">
        <v>1644</v>
      </c>
      <c r="F65" s="317">
        <v>1230</v>
      </c>
      <c r="G65" s="317"/>
      <c r="H65" s="317">
        <f t="shared" si="36"/>
        <v>1660.5</v>
      </c>
      <c r="I65" s="317">
        <f t="shared" si="37"/>
        <v>1168.5</v>
      </c>
      <c r="J65" s="317">
        <f t="shared" si="38"/>
        <v>984</v>
      </c>
      <c r="L65" s="317">
        <f t="shared" si="2"/>
        <v>1254.5999999999999</v>
      </c>
      <c r="M65" s="317">
        <f t="shared" si="3"/>
        <v>0</v>
      </c>
      <c r="N65" s="317">
        <f t="shared" si="4"/>
        <v>1693.71</v>
      </c>
    </row>
    <row r="66" spans="1:14" ht="35.1" customHeight="1" outlineLevel="2" thickBot="1">
      <c r="A66" s="150"/>
      <c r="B66" s="132"/>
      <c r="C66" s="133" t="s">
        <v>2049</v>
      </c>
      <c r="D66" s="134" t="s">
        <v>1011</v>
      </c>
      <c r="E66" s="151" t="s">
        <v>1645</v>
      </c>
      <c r="F66" s="317">
        <v>1230</v>
      </c>
      <c r="G66" s="317"/>
      <c r="H66" s="317">
        <f t="shared" si="36"/>
        <v>1660.5</v>
      </c>
      <c r="I66" s="317">
        <f t="shared" ref="I66:I67" si="39">F66*0.95</f>
        <v>1168.5</v>
      </c>
      <c r="J66" s="317">
        <f t="shared" ref="J66:J67" si="40">F66*0.8</f>
        <v>984</v>
      </c>
      <c r="L66" s="317">
        <f t="shared" si="2"/>
        <v>1254.5999999999999</v>
      </c>
      <c r="M66" s="317">
        <f t="shared" si="3"/>
        <v>0</v>
      </c>
      <c r="N66" s="317">
        <f t="shared" si="4"/>
        <v>1693.71</v>
      </c>
    </row>
    <row r="67" spans="1:14" ht="35.1" customHeight="1" outlineLevel="2" thickBot="1">
      <c r="A67" s="152"/>
      <c r="B67" s="132"/>
      <c r="C67" s="153" t="s">
        <v>1184</v>
      </c>
      <c r="D67" s="154" t="s">
        <v>1012</v>
      </c>
      <c r="E67" s="155" t="s">
        <v>1072</v>
      </c>
      <c r="F67" s="317">
        <v>1230</v>
      </c>
      <c r="G67" s="317"/>
      <c r="H67" s="317">
        <f t="shared" si="36"/>
        <v>1660.5</v>
      </c>
      <c r="I67" s="317">
        <f t="shared" si="39"/>
        <v>1168.5</v>
      </c>
      <c r="J67" s="317">
        <f t="shared" si="40"/>
        <v>984</v>
      </c>
      <c r="L67" s="317">
        <f t="shared" si="2"/>
        <v>1254.5999999999999</v>
      </c>
      <c r="M67" s="317">
        <f t="shared" si="3"/>
        <v>0</v>
      </c>
      <c r="N67" s="317">
        <f t="shared" si="4"/>
        <v>1693.71</v>
      </c>
    </row>
    <row r="68" spans="1:14" ht="35.1" customHeight="1" outlineLevel="2" thickBot="1">
      <c r="A68" s="399"/>
      <c r="B68" s="132"/>
      <c r="C68" s="153" t="s">
        <v>2245</v>
      </c>
      <c r="D68" s="134" t="s">
        <v>2126</v>
      </c>
      <c r="E68" s="151" t="s">
        <v>1909</v>
      </c>
      <c r="F68" s="317">
        <v>1660</v>
      </c>
      <c r="G68" s="317"/>
      <c r="H68" s="317">
        <f t="shared" ref="H68:H70" si="41">F68*1.35</f>
        <v>2241</v>
      </c>
      <c r="I68" s="317">
        <f t="shared" ref="I68:I70" si="42">F68*0.95</f>
        <v>1577</v>
      </c>
      <c r="J68" s="317">
        <f t="shared" ref="J68:J70" si="43">F68*0.8</f>
        <v>1328</v>
      </c>
      <c r="L68" s="317">
        <f t="shared" si="2"/>
        <v>1693.2</v>
      </c>
      <c r="M68" s="317">
        <f t="shared" si="3"/>
        <v>0</v>
      </c>
      <c r="N68" s="317">
        <f t="shared" si="4"/>
        <v>2285.8200000000002</v>
      </c>
    </row>
    <row r="69" spans="1:14" ht="35.1" customHeight="1" outlineLevel="2" thickBot="1">
      <c r="A69" s="399"/>
      <c r="B69" s="132"/>
      <c r="C69" s="153" t="s">
        <v>2050</v>
      </c>
      <c r="D69" s="134" t="s">
        <v>1905</v>
      </c>
      <c r="E69" s="151" t="s">
        <v>1904</v>
      </c>
      <c r="F69" s="317">
        <v>2860</v>
      </c>
      <c r="G69" s="317"/>
      <c r="H69" s="317">
        <f t="shared" si="41"/>
        <v>3861.0000000000005</v>
      </c>
      <c r="I69" s="317">
        <f t="shared" si="42"/>
        <v>2717</v>
      </c>
      <c r="J69" s="317">
        <f t="shared" si="43"/>
        <v>2288</v>
      </c>
      <c r="L69" s="317">
        <f t="shared" si="2"/>
        <v>2917.2000000000003</v>
      </c>
      <c r="M69" s="317">
        <f t="shared" si="3"/>
        <v>0</v>
      </c>
      <c r="N69" s="317">
        <f t="shared" si="4"/>
        <v>3938.2200000000007</v>
      </c>
    </row>
    <row r="70" spans="1:14" ht="43.5" customHeight="1" outlineLevel="2" thickBot="1">
      <c r="A70" s="108"/>
      <c r="B70" s="161" t="s">
        <v>988</v>
      </c>
      <c r="C70" s="165"/>
      <c r="D70" s="166" t="s">
        <v>2261</v>
      </c>
      <c r="E70" s="167" t="s">
        <v>2260</v>
      </c>
      <c r="F70" s="317">
        <v>2620</v>
      </c>
      <c r="G70" s="317"/>
      <c r="H70" s="317">
        <f t="shared" si="41"/>
        <v>3537.0000000000005</v>
      </c>
      <c r="I70" s="317">
        <f t="shared" si="42"/>
        <v>2489</v>
      </c>
      <c r="J70" s="317">
        <f t="shared" si="43"/>
        <v>2096</v>
      </c>
      <c r="L70" s="317">
        <f t="shared" si="2"/>
        <v>2672.4</v>
      </c>
      <c r="M70" s="317">
        <f t="shared" si="3"/>
        <v>0</v>
      </c>
      <c r="N70" s="317">
        <f t="shared" si="4"/>
        <v>3607.7400000000007</v>
      </c>
    </row>
    <row r="71" spans="1:14" ht="35.1" customHeight="1" outlineLevel="2" thickBot="1">
      <c r="A71" s="311"/>
      <c r="B71" s="132"/>
      <c r="C71" s="156" t="s">
        <v>755</v>
      </c>
      <c r="D71" s="157" t="s">
        <v>1443</v>
      </c>
      <c r="E71" s="158" t="s">
        <v>1074</v>
      </c>
      <c r="F71" s="317">
        <v>1600</v>
      </c>
      <c r="G71" s="317"/>
      <c r="H71" s="317">
        <f t="shared" ref="H71" si="44">F71*1.35</f>
        <v>2160</v>
      </c>
      <c r="I71" s="317">
        <f t="shared" ref="I71:I79" si="45">F71*0.95</f>
        <v>1520</v>
      </c>
      <c r="J71" s="317">
        <f t="shared" ref="J71:J79" si="46">F71*0.8</f>
        <v>1280</v>
      </c>
      <c r="L71" s="317">
        <f t="shared" si="2"/>
        <v>1632</v>
      </c>
      <c r="M71" s="317">
        <f t="shared" si="3"/>
        <v>0</v>
      </c>
      <c r="N71" s="317">
        <f t="shared" si="4"/>
        <v>2203.1999999999998</v>
      </c>
    </row>
    <row r="72" spans="1:14" ht="39.950000000000003" customHeight="1" outlineLevel="2" thickBot="1">
      <c r="A72" s="132"/>
      <c r="B72" s="132"/>
      <c r="C72" s="133" t="s">
        <v>752</v>
      </c>
      <c r="D72" s="134" t="s">
        <v>1907</v>
      </c>
      <c r="E72" s="151" t="s">
        <v>1603</v>
      </c>
      <c r="F72" s="317">
        <v>1850</v>
      </c>
      <c r="G72" s="317"/>
      <c r="H72" s="317">
        <f t="shared" si="5"/>
        <v>2497.5</v>
      </c>
      <c r="I72" s="317">
        <f t="shared" si="45"/>
        <v>1757.5</v>
      </c>
      <c r="J72" s="317">
        <f t="shared" si="46"/>
        <v>1480</v>
      </c>
      <c r="L72" s="317">
        <f t="shared" si="2"/>
        <v>1887</v>
      </c>
      <c r="M72" s="317">
        <f t="shared" si="3"/>
        <v>0</v>
      </c>
      <c r="N72" s="317">
        <f t="shared" si="4"/>
        <v>2547.4499999999998</v>
      </c>
    </row>
    <row r="73" spans="1:14" ht="39.950000000000003" customHeight="1" outlineLevel="2" thickBot="1">
      <c r="A73" s="132"/>
      <c r="B73" s="132"/>
      <c r="C73" s="133" t="s">
        <v>1906</v>
      </c>
      <c r="D73" s="134" t="s">
        <v>1908</v>
      </c>
      <c r="E73" s="151" t="s">
        <v>1603</v>
      </c>
      <c r="F73" s="317">
        <v>1880</v>
      </c>
      <c r="G73" s="317"/>
      <c r="H73" s="317">
        <f t="shared" si="5"/>
        <v>2538</v>
      </c>
      <c r="I73" s="317">
        <f t="shared" si="45"/>
        <v>1786</v>
      </c>
      <c r="J73" s="317">
        <f t="shared" si="46"/>
        <v>1504</v>
      </c>
      <c r="L73" s="317">
        <f t="shared" ref="L73:L131" si="47">F73*1.02</f>
        <v>1917.6000000000001</v>
      </c>
      <c r="M73" s="317">
        <f t="shared" ref="M73:M131" si="48">G73*1.02</f>
        <v>0</v>
      </c>
      <c r="N73" s="317">
        <f t="shared" ref="N73:N131" si="49">H73*1.02</f>
        <v>2588.7600000000002</v>
      </c>
    </row>
    <row r="74" spans="1:14" ht="39.950000000000003" customHeight="1" outlineLevel="2" thickBot="1">
      <c r="A74" s="132"/>
      <c r="B74" s="132"/>
      <c r="C74" s="133" t="s">
        <v>2051</v>
      </c>
      <c r="D74" s="134" t="s">
        <v>1499</v>
      </c>
      <c r="E74" s="151" t="s">
        <v>1498</v>
      </c>
      <c r="F74" s="317">
        <v>1800</v>
      </c>
      <c r="G74" s="317"/>
      <c r="H74" s="317">
        <v>2538</v>
      </c>
      <c r="I74" s="317">
        <f t="shared" si="45"/>
        <v>1710</v>
      </c>
      <c r="J74" s="317">
        <f t="shared" si="46"/>
        <v>1440</v>
      </c>
      <c r="L74" s="317">
        <f t="shared" si="47"/>
        <v>1836</v>
      </c>
      <c r="M74" s="317">
        <f t="shared" si="48"/>
        <v>0</v>
      </c>
      <c r="N74" s="317">
        <f t="shared" si="49"/>
        <v>2588.7600000000002</v>
      </c>
    </row>
    <row r="75" spans="1:14" ht="39.950000000000003" customHeight="1" outlineLevel="2" thickBot="1">
      <c r="A75" s="132"/>
      <c r="B75" s="132"/>
      <c r="C75" s="133" t="s">
        <v>2052</v>
      </c>
      <c r="D75" s="134" t="s">
        <v>1500</v>
      </c>
      <c r="E75" s="151" t="s">
        <v>1498</v>
      </c>
      <c r="F75" s="317">
        <v>1800</v>
      </c>
      <c r="G75" s="317"/>
      <c r="H75" s="317">
        <v>2538</v>
      </c>
      <c r="I75" s="317">
        <f t="shared" si="45"/>
        <v>1710</v>
      </c>
      <c r="J75" s="317">
        <f t="shared" si="46"/>
        <v>1440</v>
      </c>
      <c r="L75" s="317">
        <f t="shared" si="47"/>
        <v>1836</v>
      </c>
      <c r="M75" s="317">
        <f t="shared" si="48"/>
        <v>0</v>
      </c>
      <c r="N75" s="317">
        <f t="shared" si="49"/>
        <v>2588.7600000000002</v>
      </c>
    </row>
    <row r="76" spans="1:14" ht="39.950000000000003" customHeight="1" outlineLevel="2" thickBot="1">
      <c r="A76" s="132"/>
      <c r="B76" s="132"/>
      <c r="C76" s="133" t="s">
        <v>1496</v>
      </c>
      <c r="D76" s="134" t="s">
        <v>1501</v>
      </c>
      <c r="E76" s="151" t="s">
        <v>1497</v>
      </c>
      <c r="F76" s="317">
        <v>1850</v>
      </c>
      <c r="G76" s="317"/>
      <c r="H76" s="317">
        <v>2538</v>
      </c>
      <c r="I76" s="317">
        <f t="shared" si="45"/>
        <v>1757.5</v>
      </c>
      <c r="J76" s="317">
        <f t="shared" si="46"/>
        <v>1480</v>
      </c>
      <c r="L76" s="317">
        <f t="shared" si="47"/>
        <v>1887</v>
      </c>
      <c r="M76" s="317">
        <f t="shared" si="48"/>
        <v>0</v>
      </c>
      <c r="N76" s="317">
        <f t="shared" si="49"/>
        <v>2588.7600000000002</v>
      </c>
    </row>
    <row r="77" spans="1:14" ht="39.950000000000003" customHeight="1" outlineLevel="2" thickBot="1">
      <c r="A77" s="132"/>
      <c r="B77" s="132"/>
      <c r="C77" s="133" t="s">
        <v>751</v>
      </c>
      <c r="D77" s="134" t="s">
        <v>1013</v>
      </c>
      <c r="E77" s="135" t="s">
        <v>1605</v>
      </c>
      <c r="F77" s="317">
        <v>1900</v>
      </c>
      <c r="G77" s="317"/>
      <c r="H77" s="317">
        <f t="shared" si="5"/>
        <v>2565</v>
      </c>
      <c r="I77" s="317">
        <f t="shared" si="45"/>
        <v>1805</v>
      </c>
      <c r="J77" s="317">
        <f t="shared" si="46"/>
        <v>1520</v>
      </c>
      <c r="L77" s="317">
        <f t="shared" si="47"/>
        <v>1938</v>
      </c>
      <c r="M77" s="317">
        <f t="shared" si="48"/>
        <v>0</v>
      </c>
      <c r="N77" s="317">
        <f t="shared" si="49"/>
        <v>2616.3000000000002</v>
      </c>
    </row>
    <row r="78" spans="1:14" ht="39.950000000000003" customHeight="1" outlineLevel="2" thickBot="1">
      <c r="A78" s="132"/>
      <c r="B78" s="132"/>
      <c r="C78" s="133" t="s">
        <v>746</v>
      </c>
      <c r="D78" s="134" t="s">
        <v>1037</v>
      </c>
      <c r="E78" s="151" t="s">
        <v>1599</v>
      </c>
      <c r="F78" s="317">
        <v>1880</v>
      </c>
      <c r="G78" s="317">
        <v>1090</v>
      </c>
      <c r="H78" s="317">
        <f t="shared" si="5"/>
        <v>2538</v>
      </c>
      <c r="I78" s="317">
        <f t="shared" si="45"/>
        <v>1786</v>
      </c>
      <c r="J78" s="317">
        <f t="shared" si="46"/>
        <v>1504</v>
      </c>
      <c r="L78" s="317">
        <f t="shared" si="47"/>
        <v>1917.6000000000001</v>
      </c>
      <c r="M78" s="317">
        <f t="shared" si="48"/>
        <v>1111.8</v>
      </c>
      <c r="N78" s="317">
        <f t="shared" si="49"/>
        <v>2588.7600000000002</v>
      </c>
    </row>
    <row r="79" spans="1:14" ht="39.950000000000003" customHeight="1" outlineLevel="2" thickBot="1">
      <c r="A79" s="132"/>
      <c r="B79" s="132"/>
      <c r="C79" s="133" t="s">
        <v>750</v>
      </c>
      <c r="D79" s="134" t="s">
        <v>2127</v>
      </c>
      <c r="E79" s="151" t="s">
        <v>1598</v>
      </c>
      <c r="F79" s="317">
        <v>1950</v>
      </c>
      <c r="G79" s="317"/>
      <c r="H79" s="317">
        <f t="shared" si="5"/>
        <v>2632.5</v>
      </c>
      <c r="I79" s="317">
        <f t="shared" si="45"/>
        <v>1852.5</v>
      </c>
      <c r="J79" s="317">
        <f t="shared" si="46"/>
        <v>1560</v>
      </c>
      <c r="L79" s="317">
        <f t="shared" si="47"/>
        <v>1989</v>
      </c>
      <c r="M79" s="317">
        <f t="shared" si="48"/>
        <v>0</v>
      </c>
      <c r="N79" s="317">
        <f t="shared" si="49"/>
        <v>2685.15</v>
      </c>
    </row>
    <row r="80" spans="1:14" ht="39.950000000000003" customHeight="1" outlineLevel="2" thickBot="1">
      <c r="A80" s="132"/>
      <c r="B80" s="132" t="s">
        <v>988</v>
      </c>
      <c r="C80" s="133"/>
      <c r="D80" s="134" t="s">
        <v>2259</v>
      </c>
      <c r="E80" s="151" t="s">
        <v>1598</v>
      </c>
      <c r="F80" s="317">
        <v>2150</v>
      </c>
      <c r="G80" s="317"/>
      <c r="H80" s="317">
        <f t="shared" ref="H80" si="50">F80*1.35</f>
        <v>2902.5</v>
      </c>
      <c r="I80" s="317">
        <f t="shared" ref="I80:I86" si="51">F80*0.95</f>
        <v>2042.5</v>
      </c>
      <c r="J80" s="317">
        <f t="shared" ref="J80:J86" si="52">F80*0.8</f>
        <v>1720</v>
      </c>
      <c r="L80" s="317">
        <f t="shared" si="47"/>
        <v>2193</v>
      </c>
      <c r="M80" s="317">
        <f t="shared" si="48"/>
        <v>0</v>
      </c>
      <c r="N80" s="317">
        <f t="shared" si="49"/>
        <v>2960.55</v>
      </c>
    </row>
    <row r="81" spans="1:14" ht="50.25" customHeight="1" outlineLevel="2" thickBot="1">
      <c r="A81" s="132"/>
      <c r="B81" s="132"/>
      <c r="C81" s="133" t="s">
        <v>747</v>
      </c>
      <c r="D81" s="134" t="s">
        <v>1036</v>
      </c>
      <c r="E81" s="151" t="s">
        <v>2180</v>
      </c>
      <c r="F81" s="317">
        <v>2000</v>
      </c>
      <c r="G81" s="317"/>
      <c r="H81" s="317">
        <f t="shared" ref="H81:H82" si="53">F81*1.35</f>
        <v>2700</v>
      </c>
      <c r="I81" s="317">
        <f t="shared" si="51"/>
        <v>1900</v>
      </c>
      <c r="J81" s="317">
        <f t="shared" si="52"/>
        <v>1600</v>
      </c>
      <c r="L81" s="317">
        <f t="shared" si="47"/>
        <v>2040</v>
      </c>
      <c r="M81" s="317">
        <f t="shared" si="48"/>
        <v>0</v>
      </c>
      <c r="N81" s="317">
        <f t="shared" si="49"/>
        <v>2754</v>
      </c>
    </row>
    <row r="82" spans="1:14" ht="50.25" customHeight="1" outlineLevel="2" thickBot="1">
      <c r="A82" s="132"/>
      <c r="B82" s="132"/>
      <c r="C82" s="133" t="s">
        <v>747</v>
      </c>
      <c r="D82" s="134" t="s">
        <v>1036</v>
      </c>
      <c r="E82" s="151" t="s">
        <v>2181</v>
      </c>
      <c r="F82" s="317">
        <v>2000</v>
      </c>
      <c r="G82" s="317"/>
      <c r="H82" s="317">
        <f t="shared" si="53"/>
        <v>2700</v>
      </c>
      <c r="I82" s="317">
        <f t="shared" si="51"/>
        <v>1900</v>
      </c>
      <c r="J82" s="317">
        <f t="shared" si="52"/>
        <v>1600</v>
      </c>
      <c r="L82" s="317">
        <f t="shared" si="47"/>
        <v>2040</v>
      </c>
      <c r="M82" s="317">
        <f t="shared" si="48"/>
        <v>0</v>
      </c>
      <c r="N82" s="317">
        <f t="shared" si="49"/>
        <v>2754</v>
      </c>
    </row>
    <row r="83" spans="1:14" ht="38.25" customHeight="1" outlineLevel="2" thickBot="1">
      <c r="A83" s="390"/>
      <c r="B83" s="132"/>
      <c r="C83" s="133" t="s">
        <v>2053</v>
      </c>
      <c r="D83" s="134" t="s">
        <v>1884</v>
      </c>
      <c r="E83" s="151" t="s">
        <v>1885</v>
      </c>
      <c r="F83" s="317">
        <v>2640</v>
      </c>
      <c r="G83" s="317"/>
      <c r="H83" s="317">
        <f t="shared" ref="H83:H84" si="54">F83*1.35</f>
        <v>3564.0000000000005</v>
      </c>
      <c r="I83" s="317">
        <f t="shared" si="51"/>
        <v>2508</v>
      </c>
      <c r="J83" s="317">
        <f t="shared" si="52"/>
        <v>2112</v>
      </c>
      <c r="L83" s="317">
        <f t="shared" si="47"/>
        <v>2692.8</v>
      </c>
      <c r="M83" s="317">
        <f t="shared" si="48"/>
        <v>0</v>
      </c>
      <c r="N83" s="317">
        <f t="shared" si="49"/>
        <v>3635.2800000000007</v>
      </c>
    </row>
    <row r="84" spans="1:14" ht="39.950000000000003" customHeight="1" outlineLevel="2" thickBot="1">
      <c r="A84" s="159"/>
      <c r="B84" s="132"/>
      <c r="C84" s="133" t="s">
        <v>748</v>
      </c>
      <c r="D84" s="134" t="s">
        <v>1014</v>
      </c>
      <c r="E84" s="151" t="s">
        <v>1073</v>
      </c>
      <c r="F84" s="317">
        <v>2190</v>
      </c>
      <c r="G84" s="317"/>
      <c r="H84" s="317">
        <f t="shared" si="54"/>
        <v>2956.5</v>
      </c>
      <c r="I84" s="317">
        <f t="shared" si="51"/>
        <v>2080.5</v>
      </c>
      <c r="J84" s="317">
        <f t="shared" si="52"/>
        <v>1752</v>
      </c>
      <c r="L84" s="317">
        <f t="shared" si="47"/>
        <v>2233.8000000000002</v>
      </c>
      <c r="M84" s="317">
        <f t="shared" si="48"/>
        <v>0</v>
      </c>
      <c r="N84" s="317">
        <f t="shared" si="49"/>
        <v>3015.63</v>
      </c>
    </row>
    <row r="85" spans="1:14" ht="39.950000000000003" customHeight="1" outlineLevel="2" thickBot="1">
      <c r="A85" s="132"/>
      <c r="B85" s="132"/>
      <c r="C85" s="133" t="s">
        <v>745</v>
      </c>
      <c r="D85" s="134" t="s">
        <v>1025</v>
      </c>
      <c r="E85" s="151" t="s">
        <v>1606</v>
      </c>
      <c r="F85" s="317">
        <v>2430</v>
      </c>
      <c r="G85" s="317"/>
      <c r="H85" s="317">
        <f t="shared" ref="H85:H131" si="55">F85*1.35</f>
        <v>3280.5</v>
      </c>
      <c r="I85" s="317">
        <f t="shared" si="51"/>
        <v>2308.5</v>
      </c>
      <c r="J85" s="317">
        <f t="shared" si="52"/>
        <v>1944</v>
      </c>
      <c r="L85" s="317">
        <f t="shared" si="47"/>
        <v>2478.6</v>
      </c>
      <c r="M85" s="317">
        <f t="shared" si="48"/>
        <v>0</v>
      </c>
      <c r="N85" s="317">
        <f t="shared" si="49"/>
        <v>3346.11</v>
      </c>
    </row>
    <row r="86" spans="1:14" ht="39.950000000000003" customHeight="1" outlineLevel="2" thickBot="1">
      <c r="A86" s="132"/>
      <c r="B86" s="132"/>
      <c r="C86" s="133" t="s">
        <v>1912</v>
      </c>
      <c r="D86" s="134" t="s">
        <v>1911</v>
      </c>
      <c r="E86" s="151" t="s">
        <v>1599</v>
      </c>
      <c r="F86" s="317">
        <v>2350</v>
      </c>
      <c r="G86" s="317"/>
      <c r="H86" s="317">
        <f t="shared" ref="H86" si="56">F86*1.35</f>
        <v>3172.5</v>
      </c>
      <c r="I86" s="317">
        <f t="shared" si="51"/>
        <v>2232.5</v>
      </c>
      <c r="J86" s="317">
        <f t="shared" si="52"/>
        <v>1880</v>
      </c>
      <c r="L86" s="317">
        <f t="shared" si="47"/>
        <v>2397</v>
      </c>
      <c r="M86" s="317">
        <f t="shared" si="48"/>
        <v>0</v>
      </c>
      <c r="N86" s="317">
        <f t="shared" si="49"/>
        <v>3235.9500000000003</v>
      </c>
    </row>
    <row r="87" spans="1:14" ht="39.950000000000003" customHeight="1" outlineLevel="2" thickBot="1">
      <c r="A87" s="132"/>
      <c r="B87" s="132" t="s">
        <v>989</v>
      </c>
      <c r="C87" s="133" t="s">
        <v>743</v>
      </c>
      <c r="D87" s="134" t="s">
        <v>1024</v>
      </c>
      <c r="E87" s="160" t="s">
        <v>1075</v>
      </c>
      <c r="F87" s="317">
        <v>2400</v>
      </c>
      <c r="G87" s="317"/>
      <c r="H87" s="317">
        <f t="shared" si="55"/>
        <v>3240</v>
      </c>
      <c r="I87" s="317">
        <v>2400</v>
      </c>
      <c r="J87" s="317">
        <v>2400</v>
      </c>
      <c r="L87" s="317">
        <f t="shared" si="47"/>
        <v>2448</v>
      </c>
      <c r="M87" s="317">
        <f t="shared" si="48"/>
        <v>0</v>
      </c>
      <c r="N87" s="317">
        <f t="shared" si="49"/>
        <v>3304.8</v>
      </c>
    </row>
    <row r="88" spans="1:14" ht="39.950000000000003" customHeight="1" outlineLevel="2" thickBot="1">
      <c r="A88" s="132"/>
      <c r="B88" s="132" t="s">
        <v>989</v>
      </c>
      <c r="C88" s="133" t="s">
        <v>744</v>
      </c>
      <c r="D88" s="134" t="s">
        <v>1015</v>
      </c>
      <c r="E88" s="160" t="s">
        <v>1076</v>
      </c>
      <c r="F88" s="317">
        <v>2400</v>
      </c>
      <c r="G88" s="317">
        <v>1390</v>
      </c>
      <c r="H88" s="317">
        <f t="shared" si="55"/>
        <v>3240</v>
      </c>
      <c r="I88" s="317">
        <v>2400</v>
      </c>
      <c r="J88" s="317">
        <v>2400</v>
      </c>
      <c r="L88" s="317">
        <f t="shared" si="47"/>
        <v>2448</v>
      </c>
      <c r="M88" s="317">
        <f t="shared" si="48"/>
        <v>1417.8</v>
      </c>
      <c r="N88" s="317">
        <f t="shared" si="49"/>
        <v>3304.8</v>
      </c>
    </row>
    <row r="89" spans="1:14" ht="39.950000000000003" customHeight="1" outlineLevel="2" thickBot="1">
      <c r="A89" s="161"/>
      <c r="B89" s="161"/>
      <c r="C89" s="162" t="s">
        <v>749</v>
      </c>
      <c r="D89" s="163" t="s">
        <v>1020</v>
      </c>
      <c r="E89" s="164" t="s">
        <v>1079</v>
      </c>
      <c r="F89" s="317">
        <v>3500</v>
      </c>
      <c r="G89" s="317"/>
      <c r="H89" s="317">
        <f t="shared" si="55"/>
        <v>4725</v>
      </c>
      <c r="I89" s="317">
        <f t="shared" ref="I89:I90" si="57">F89*0.95</f>
        <v>3325</v>
      </c>
      <c r="J89" s="317">
        <f t="shared" ref="J89:J90" si="58">F89*0.8</f>
        <v>2800</v>
      </c>
      <c r="L89" s="317">
        <f t="shared" si="47"/>
        <v>3570</v>
      </c>
      <c r="M89" s="317">
        <f t="shared" si="48"/>
        <v>0</v>
      </c>
      <c r="N89" s="317">
        <f t="shared" si="49"/>
        <v>4819.5</v>
      </c>
    </row>
    <row r="90" spans="1:14" ht="39.950000000000003" customHeight="1" outlineLevel="2" thickBot="1">
      <c r="A90" s="108"/>
      <c r="B90" s="161"/>
      <c r="C90" s="165" t="s">
        <v>25</v>
      </c>
      <c r="D90" s="166" t="s">
        <v>1018</v>
      </c>
      <c r="E90" s="167" t="s">
        <v>1077</v>
      </c>
      <c r="F90" s="317">
        <v>4750</v>
      </c>
      <c r="G90" s="317"/>
      <c r="H90" s="317">
        <f t="shared" si="55"/>
        <v>6412.5</v>
      </c>
      <c r="I90" s="317">
        <f t="shared" si="57"/>
        <v>4512.5</v>
      </c>
      <c r="J90" s="317">
        <f t="shared" si="58"/>
        <v>3800</v>
      </c>
      <c r="L90" s="317">
        <f t="shared" si="47"/>
        <v>4845</v>
      </c>
      <c r="M90" s="317">
        <f t="shared" si="48"/>
        <v>0</v>
      </c>
      <c r="N90" s="317">
        <f t="shared" si="49"/>
        <v>6540.75</v>
      </c>
    </row>
    <row r="91" spans="1:14" ht="39.950000000000003" customHeight="1" outlineLevel="2" thickBot="1">
      <c r="A91" s="159"/>
      <c r="B91" s="159"/>
      <c r="C91" s="133" t="s">
        <v>23</v>
      </c>
      <c r="D91" s="134" t="s">
        <v>1017</v>
      </c>
      <c r="E91" s="151" t="s">
        <v>2145</v>
      </c>
      <c r="F91" s="317">
        <v>4600</v>
      </c>
      <c r="G91" s="317"/>
      <c r="H91" s="317">
        <f t="shared" si="55"/>
        <v>6210</v>
      </c>
      <c r="I91" s="317">
        <v>4500</v>
      </c>
      <c r="J91" s="317">
        <v>4400</v>
      </c>
      <c r="L91" s="317">
        <f t="shared" si="47"/>
        <v>4692</v>
      </c>
      <c r="M91" s="317">
        <f t="shared" si="48"/>
        <v>0</v>
      </c>
      <c r="N91" s="317">
        <f t="shared" si="49"/>
        <v>6334.2</v>
      </c>
    </row>
    <row r="92" spans="1:14" ht="39.950000000000003" customHeight="1" outlineLevel="2" thickBot="1">
      <c r="A92" s="159"/>
      <c r="B92" s="159"/>
      <c r="C92" s="133" t="s">
        <v>1613</v>
      </c>
      <c r="D92" s="134" t="s">
        <v>1614</v>
      </c>
      <c r="E92" s="151" t="s">
        <v>2146</v>
      </c>
      <c r="F92" s="317">
        <v>5500</v>
      </c>
      <c r="G92" s="317"/>
      <c r="H92" s="317">
        <f t="shared" si="55"/>
        <v>7425.0000000000009</v>
      </c>
      <c r="I92" s="317">
        <v>5300</v>
      </c>
      <c r="J92" s="317">
        <v>5200</v>
      </c>
      <c r="L92" s="317">
        <f t="shared" si="47"/>
        <v>5610</v>
      </c>
      <c r="M92" s="317">
        <f t="shared" si="48"/>
        <v>0</v>
      </c>
      <c r="N92" s="317">
        <f t="shared" si="49"/>
        <v>7573.5000000000009</v>
      </c>
    </row>
    <row r="93" spans="1:14" ht="42.75" customHeight="1" outlineLevel="2" thickBot="1">
      <c r="A93" s="159"/>
      <c r="B93" s="159" t="s">
        <v>988</v>
      </c>
      <c r="C93" s="133" t="s">
        <v>2198</v>
      </c>
      <c r="D93" s="134" t="s">
        <v>2200</v>
      </c>
      <c r="E93" s="160" t="s">
        <v>2199</v>
      </c>
      <c r="F93" s="317">
        <v>3500</v>
      </c>
      <c r="G93" s="317"/>
      <c r="H93" s="317">
        <f t="shared" ref="H93" si="59">F93*1.35</f>
        <v>4725</v>
      </c>
      <c r="I93" s="317">
        <f t="shared" ref="I93" si="60">F93*0.95</f>
        <v>3325</v>
      </c>
      <c r="J93" s="317">
        <v>3200</v>
      </c>
      <c r="L93" s="317">
        <f t="shared" si="47"/>
        <v>3570</v>
      </c>
      <c r="M93" s="317">
        <f t="shared" si="48"/>
        <v>0</v>
      </c>
      <c r="N93" s="317">
        <f t="shared" si="49"/>
        <v>4819.5</v>
      </c>
    </row>
    <row r="94" spans="1:14" ht="39.950000000000003" customHeight="1" outlineLevel="2" thickBot="1">
      <c r="A94" s="159"/>
      <c r="B94" s="159"/>
      <c r="C94" s="133" t="s">
        <v>742</v>
      </c>
      <c r="D94" s="134" t="s">
        <v>1016</v>
      </c>
      <c r="E94" s="160" t="s">
        <v>2269</v>
      </c>
      <c r="F94" s="317">
        <v>4800</v>
      </c>
      <c r="G94" s="317"/>
      <c r="H94" s="317">
        <f t="shared" si="55"/>
        <v>6480</v>
      </c>
      <c r="I94" s="317">
        <f t="shared" si="34"/>
        <v>4560</v>
      </c>
      <c r="J94" s="317">
        <f t="shared" si="35"/>
        <v>3840</v>
      </c>
      <c r="L94" s="317">
        <f t="shared" si="47"/>
        <v>4896</v>
      </c>
      <c r="M94" s="317">
        <f t="shared" si="48"/>
        <v>0</v>
      </c>
      <c r="N94" s="317">
        <f t="shared" si="49"/>
        <v>6609.6</v>
      </c>
    </row>
    <row r="95" spans="1:14" ht="39.950000000000003" customHeight="1" outlineLevel="2" thickBot="1">
      <c r="A95" s="313"/>
      <c r="B95" s="159"/>
      <c r="C95" s="133" t="s">
        <v>756</v>
      </c>
      <c r="D95" s="134" t="s">
        <v>1019</v>
      </c>
      <c r="E95" s="160" t="s">
        <v>1078</v>
      </c>
      <c r="F95" s="317">
        <v>5750</v>
      </c>
      <c r="G95" s="317"/>
      <c r="H95" s="317">
        <f t="shared" si="55"/>
        <v>7762.5000000000009</v>
      </c>
      <c r="I95" s="317">
        <f t="shared" si="34"/>
        <v>5462.5</v>
      </c>
      <c r="J95" s="317">
        <f t="shared" si="35"/>
        <v>4600</v>
      </c>
      <c r="L95" s="317">
        <f t="shared" si="47"/>
        <v>5865</v>
      </c>
      <c r="M95" s="317">
        <f t="shared" si="48"/>
        <v>0</v>
      </c>
      <c r="N95" s="317">
        <f t="shared" si="49"/>
        <v>7917.7500000000009</v>
      </c>
    </row>
    <row r="96" spans="1:14" ht="39.950000000000003" customHeight="1" outlineLevel="2" thickBot="1">
      <c r="A96" s="277"/>
      <c r="B96" s="277"/>
      <c r="C96" s="278" t="s">
        <v>937</v>
      </c>
      <c r="D96" s="279" t="s">
        <v>972</v>
      </c>
      <c r="E96" s="119" t="s">
        <v>1123</v>
      </c>
      <c r="F96" s="317"/>
      <c r="G96" s="317">
        <f>SUBTOTAL(9,G97:G102)</f>
        <v>0</v>
      </c>
      <c r="H96" s="317"/>
      <c r="I96" s="317"/>
      <c r="J96" s="317"/>
      <c r="L96" s="317">
        <f t="shared" si="47"/>
        <v>0</v>
      </c>
      <c r="M96" s="317">
        <f t="shared" si="48"/>
        <v>0</v>
      </c>
      <c r="N96" s="317">
        <f t="shared" si="49"/>
        <v>0</v>
      </c>
    </row>
    <row r="97" spans="1:14" ht="39.950000000000003" customHeight="1" outlineLevel="2" thickBot="1">
      <c r="A97" s="272"/>
      <c r="B97" s="272"/>
      <c r="C97" s="273" t="s">
        <v>758</v>
      </c>
      <c r="D97" s="274" t="s">
        <v>29</v>
      </c>
      <c r="E97" s="124" t="s">
        <v>1607</v>
      </c>
      <c r="F97" s="317">
        <v>850</v>
      </c>
      <c r="G97" s="317"/>
      <c r="H97" s="317">
        <f t="shared" si="55"/>
        <v>1147.5</v>
      </c>
      <c r="I97" s="317">
        <f t="shared" ref="I97:I99" si="61">F97*0.95</f>
        <v>807.5</v>
      </c>
      <c r="J97" s="317">
        <f t="shared" ref="J97:J99" si="62">F97*0.8</f>
        <v>680</v>
      </c>
      <c r="L97" s="317">
        <f t="shared" si="47"/>
        <v>867</v>
      </c>
      <c r="M97" s="317">
        <f t="shared" si="48"/>
        <v>0</v>
      </c>
      <c r="N97" s="317">
        <f t="shared" si="49"/>
        <v>1170.45</v>
      </c>
    </row>
    <row r="98" spans="1:14" ht="26.25" outlineLevel="1" thickBot="1">
      <c r="A98" s="272"/>
      <c r="B98" s="272"/>
      <c r="C98" s="273" t="s">
        <v>757</v>
      </c>
      <c r="D98" s="274" t="s">
        <v>30</v>
      </c>
      <c r="E98" s="124" t="s">
        <v>1608</v>
      </c>
      <c r="F98" s="317">
        <v>920</v>
      </c>
      <c r="G98" s="317"/>
      <c r="H98" s="317">
        <f t="shared" si="55"/>
        <v>1242</v>
      </c>
      <c r="I98" s="317">
        <f t="shared" si="61"/>
        <v>874</v>
      </c>
      <c r="J98" s="317">
        <f t="shared" si="62"/>
        <v>736</v>
      </c>
      <c r="L98" s="317">
        <f t="shared" si="47"/>
        <v>938.4</v>
      </c>
      <c r="M98" s="317">
        <f t="shared" si="48"/>
        <v>0</v>
      </c>
      <c r="N98" s="317">
        <f t="shared" si="49"/>
        <v>1266.8399999999999</v>
      </c>
    </row>
    <row r="99" spans="1:14" ht="30" customHeight="1" outlineLevel="2" thickBot="1">
      <c r="A99" s="272"/>
      <c r="B99" s="272"/>
      <c r="C99" s="273" t="s">
        <v>759</v>
      </c>
      <c r="D99" s="274" t="s">
        <v>31</v>
      </c>
      <c r="E99" s="47" t="s">
        <v>1080</v>
      </c>
      <c r="F99" s="317">
        <v>510</v>
      </c>
      <c r="G99" s="317"/>
      <c r="H99" s="317">
        <f t="shared" si="55"/>
        <v>688.5</v>
      </c>
      <c r="I99" s="317">
        <f t="shared" si="61"/>
        <v>484.5</v>
      </c>
      <c r="J99" s="317">
        <f t="shared" si="62"/>
        <v>408</v>
      </c>
      <c r="L99" s="317">
        <f t="shared" si="47"/>
        <v>520.20000000000005</v>
      </c>
      <c r="M99" s="317">
        <f t="shared" si="48"/>
        <v>0</v>
      </c>
      <c r="N99" s="317">
        <f t="shared" si="49"/>
        <v>702.27</v>
      </c>
    </row>
    <row r="100" spans="1:14" ht="30" customHeight="1" outlineLevel="2" thickBot="1">
      <c r="A100" s="272"/>
      <c r="B100" s="272"/>
      <c r="C100" s="273" t="s">
        <v>2172</v>
      </c>
      <c r="D100" s="274" t="s">
        <v>2173</v>
      </c>
      <c r="E100" s="124" t="s">
        <v>2175</v>
      </c>
      <c r="F100" s="317">
        <v>1080</v>
      </c>
      <c r="G100" s="317"/>
      <c r="H100" s="317">
        <f t="shared" ref="H100:H101" si="63">F100*1.35</f>
        <v>1458</v>
      </c>
      <c r="I100" s="317">
        <f t="shared" ref="I100:I101" si="64">F100*0.95</f>
        <v>1026</v>
      </c>
      <c r="J100" s="317">
        <f t="shared" ref="J100:J101" si="65">F100*0.8</f>
        <v>864</v>
      </c>
      <c r="L100" s="317">
        <f t="shared" si="47"/>
        <v>1101.5999999999999</v>
      </c>
      <c r="M100" s="317">
        <f t="shared" si="48"/>
        <v>0</v>
      </c>
      <c r="N100" s="317">
        <f t="shared" si="49"/>
        <v>1487.16</v>
      </c>
    </row>
    <row r="101" spans="1:14" ht="30" customHeight="1" outlineLevel="2" thickBot="1">
      <c r="A101" s="272"/>
      <c r="B101" s="272"/>
      <c r="C101" s="273" t="s">
        <v>2172</v>
      </c>
      <c r="D101" s="274" t="s">
        <v>2174</v>
      </c>
      <c r="E101" s="124" t="s">
        <v>2175</v>
      </c>
      <c r="F101" s="317">
        <v>1080</v>
      </c>
      <c r="G101" s="317"/>
      <c r="H101" s="317">
        <f t="shared" si="63"/>
        <v>1458</v>
      </c>
      <c r="I101" s="317">
        <f t="shared" si="64"/>
        <v>1026</v>
      </c>
      <c r="J101" s="317">
        <f t="shared" si="65"/>
        <v>864</v>
      </c>
      <c r="L101" s="317">
        <f t="shared" si="47"/>
        <v>1101.5999999999999</v>
      </c>
      <c r="M101" s="317">
        <f t="shared" si="48"/>
        <v>0</v>
      </c>
      <c r="N101" s="317">
        <f t="shared" si="49"/>
        <v>1487.16</v>
      </c>
    </row>
    <row r="102" spans="1:14" ht="30" customHeight="1" outlineLevel="2" thickBot="1">
      <c r="A102" s="272"/>
      <c r="B102" s="272"/>
      <c r="C102" s="273" t="s">
        <v>760</v>
      </c>
      <c r="D102" s="274" t="s">
        <v>32</v>
      </c>
      <c r="E102" s="47" t="s">
        <v>1081</v>
      </c>
      <c r="F102" s="317">
        <v>1000</v>
      </c>
      <c r="G102" s="317"/>
      <c r="H102" s="317">
        <f t="shared" si="55"/>
        <v>1350</v>
      </c>
      <c r="I102" s="317">
        <f t="shared" ref="I102" si="66">F102*0.95</f>
        <v>950</v>
      </c>
      <c r="J102" s="317">
        <f t="shared" si="35"/>
        <v>800</v>
      </c>
      <c r="L102" s="317">
        <f t="shared" si="47"/>
        <v>1020</v>
      </c>
      <c r="M102" s="317">
        <f t="shared" si="48"/>
        <v>0</v>
      </c>
      <c r="N102" s="317">
        <f t="shared" si="49"/>
        <v>1377</v>
      </c>
    </row>
    <row r="103" spans="1:14" ht="30" customHeight="1" outlineLevel="2" thickBot="1">
      <c r="A103" s="303"/>
      <c r="B103" s="268" t="s">
        <v>938</v>
      </c>
      <c r="C103" s="269" t="s">
        <v>966</v>
      </c>
      <c r="D103" s="270"/>
      <c r="E103" s="271" t="s">
        <v>1123</v>
      </c>
      <c r="F103" s="317"/>
      <c r="G103" s="317">
        <f>SUBTOTAL(9,G104:G116)</f>
        <v>0</v>
      </c>
      <c r="H103" s="317"/>
      <c r="I103" s="317"/>
      <c r="J103" s="317"/>
      <c r="L103" s="317">
        <f t="shared" si="47"/>
        <v>0</v>
      </c>
      <c r="M103" s="317">
        <f t="shared" si="48"/>
        <v>0</v>
      </c>
      <c r="N103" s="317">
        <f t="shared" si="49"/>
        <v>0</v>
      </c>
    </row>
    <row r="104" spans="1:14" ht="30" customHeight="1" outlineLevel="2" thickBot="1">
      <c r="A104" s="312"/>
      <c r="B104" s="195"/>
      <c r="C104" s="193" t="s">
        <v>801</v>
      </c>
      <c r="D104" s="194" t="s">
        <v>99</v>
      </c>
      <c r="E104" s="158" t="s">
        <v>1108</v>
      </c>
      <c r="F104" s="317">
        <v>220</v>
      </c>
      <c r="G104" s="317"/>
      <c r="H104" s="317">
        <f t="shared" si="55"/>
        <v>297</v>
      </c>
      <c r="I104" s="317">
        <f t="shared" ref="I104:I116" si="67">F104*0.95</f>
        <v>209</v>
      </c>
      <c r="J104" s="317">
        <f t="shared" si="35"/>
        <v>176</v>
      </c>
      <c r="L104" s="317">
        <f t="shared" si="47"/>
        <v>224.4</v>
      </c>
      <c r="M104" s="317">
        <f t="shared" si="48"/>
        <v>0</v>
      </c>
      <c r="N104" s="317">
        <f t="shared" si="49"/>
        <v>302.94</v>
      </c>
    </row>
    <row r="105" spans="1:14" ht="26.25" thickBot="1">
      <c r="A105" s="304"/>
      <c r="B105" s="195"/>
      <c r="C105" s="242" t="s">
        <v>804</v>
      </c>
      <c r="D105" s="196" t="s">
        <v>100</v>
      </c>
      <c r="E105" s="135" t="s">
        <v>1110</v>
      </c>
      <c r="F105" s="317">
        <v>285</v>
      </c>
      <c r="G105" s="317"/>
      <c r="H105" s="317">
        <f t="shared" si="55"/>
        <v>384.75</v>
      </c>
      <c r="I105" s="317">
        <f t="shared" si="67"/>
        <v>270.75</v>
      </c>
      <c r="J105" s="317">
        <f t="shared" si="35"/>
        <v>228</v>
      </c>
      <c r="L105" s="317">
        <f t="shared" si="47"/>
        <v>290.7</v>
      </c>
      <c r="M105" s="317">
        <f t="shared" si="48"/>
        <v>0</v>
      </c>
      <c r="N105" s="317">
        <f t="shared" si="49"/>
        <v>392.44499999999999</v>
      </c>
    </row>
    <row r="106" spans="1:14" ht="30" customHeight="1" outlineLevel="1" thickBot="1">
      <c r="A106" s="304"/>
      <c r="B106" s="195"/>
      <c r="C106" s="242" t="s">
        <v>802</v>
      </c>
      <c r="D106" s="134" t="s">
        <v>1048</v>
      </c>
      <c r="E106" s="135" t="s">
        <v>1109</v>
      </c>
      <c r="F106" s="317">
        <v>520</v>
      </c>
      <c r="G106" s="317"/>
      <c r="H106" s="317">
        <f t="shared" si="55"/>
        <v>702</v>
      </c>
      <c r="I106" s="317">
        <f t="shared" si="67"/>
        <v>494</v>
      </c>
      <c r="J106" s="317">
        <f t="shared" si="35"/>
        <v>416</v>
      </c>
      <c r="L106" s="317">
        <f t="shared" si="47"/>
        <v>530.4</v>
      </c>
      <c r="M106" s="317">
        <f t="shared" si="48"/>
        <v>0</v>
      </c>
      <c r="N106" s="317">
        <f t="shared" si="49"/>
        <v>716.04</v>
      </c>
    </row>
    <row r="107" spans="1:14" ht="30" customHeight="1" outlineLevel="1" thickBot="1">
      <c r="A107" s="314"/>
      <c r="B107" s="195"/>
      <c r="C107" s="242" t="s">
        <v>803</v>
      </c>
      <c r="D107" s="134" t="s">
        <v>1049</v>
      </c>
      <c r="E107" s="135" t="s">
        <v>1109</v>
      </c>
      <c r="F107" s="317">
        <v>580</v>
      </c>
      <c r="G107" s="317"/>
      <c r="H107" s="317">
        <f t="shared" si="55"/>
        <v>783</v>
      </c>
      <c r="I107" s="317">
        <f t="shared" si="67"/>
        <v>551</v>
      </c>
      <c r="J107" s="317">
        <f t="shared" si="35"/>
        <v>464</v>
      </c>
      <c r="L107" s="317">
        <f t="shared" si="47"/>
        <v>591.6</v>
      </c>
      <c r="M107" s="317">
        <f t="shared" si="48"/>
        <v>0</v>
      </c>
      <c r="N107" s="317">
        <f t="shared" si="49"/>
        <v>798.66</v>
      </c>
    </row>
    <row r="108" spans="1:14" ht="30" customHeight="1" outlineLevel="1" thickBot="1">
      <c r="A108" s="304"/>
      <c r="B108" s="195"/>
      <c r="C108" s="242" t="s">
        <v>805</v>
      </c>
      <c r="D108" s="134" t="s">
        <v>1053</v>
      </c>
      <c r="E108" s="135" t="s">
        <v>1051</v>
      </c>
      <c r="F108" s="317">
        <v>250</v>
      </c>
      <c r="G108" s="317"/>
      <c r="H108" s="317">
        <f t="shared" si="55"/>
        <v>337.5</v>
      </c>
      <c r="I108" s="317">
        <f t="shared" si="67"/>
        <v>237.5</v>
      </c>
      <c r="J108" s="317">
        <f t="shared" si="35"/>
        <v>200</v>
      </c>
      <c r="L108" s="317">
        <f t="shared" si="47"/>
        <v>255</v>
      </c>
      <c r="M108" s="317">
        <f t="shared" si="48"/>
        <v>0</v>
      </c>
      <c r="N108" s="317">
        <f t="shared" si="49"/>
        <v>344.25</v>
      </c>
    </row>
    <row r="109" spans="1:14" ht="30" customHeight="1" outlineLevel="1" thickBot="1">
      <c r="A109" s="304"/>
      <c r="B109" s="195"/>
      <c r="C109" s="242" t="s">
        <v>811</v>
      </c>
      <c r="D109" s="196" t="s">
        <v>101</v>
      </c>
      <c r="E109" s="135" t="s">
        <v>1051</v>
      </c>
      <c r="F109" s="317">
        <v>198</v>
      </c>
      <c r="G109" s="317"/>
      <c r="H109" s="317">
        <f t="shared" si="55"/>
        <v>267.3</v>
      </c>
      <c r="I109" s="317">
        <f t="shared" si="67"/>
        <v>188.1</v>
      </c>
      <c r="J109" s="317">
        <f t="shared" si="35"/>
        <v>158.4</v>
      </c>
      <c r="L109" s="317">
        <f t="shared" si="47"/>
        <v>201.96</v>
      </c>
      <c r="M109" s="317">
        <f t="shared" si="48"/>
        <v>0</v>
      </c>
      <c r="N109" s="317">
        <f t="shared" si="49"/>
        <v>272.64600000000002</v>
      </c>
    </row>
    <row r="110" spans="1:14" ht="30" customHeight="1" outlineLevel="1" thickBot="1">
      <c r="A110" s="304"/>
      <c r="B110" s="195"/>
      <c r="C110" s="242" t="s">
        <v>590</v>
      </c>
      <c r="D110" s="134" t="s">
        <v>1054</v>
      </c>
      <c r="E110" s="135" t="s">
        <v>102</v>
      </c>
      <c r="F110" s="317">
        <v>770</v>
      </c>
      <c r="G110" s="317"/>
      <c r="H110" s="317">
        <f t="shared" si="55"/>
        <v>1039.5</v>
      </c>
      <c r="I110" s="317">
        <f t="shared" si="67"/>
        <v>731.5</v>
      </c>
      <c r="J110" s="317">
        <f t="shared" si="35"/>
        <v>616</v>
      </c>
      <c r="L110" s="317">
        <f t="shared" si="47"/>
        <v>785.4</v>
      </c>
      <c r="M110" s="317">
        <f t="shared" si="48"/>
        <v>0</v>
      </c>
      <c r="N110" s="317">
        <f t="shared" si="49"/>
        <v>1060.29</v>
      </c>
    </row>
    <row r="111" spans="1:14" ht="30" customHeight="1" outlineLevel="1" thickBot="1">
      <c r="A111" s="304"/>
      <c r="B111" s="195"/>
      <c r="C111" s="242" t="s">
        <v>807</v>
      </c>
      <c r="D111" s="196" t="s">
        <v>103</v>
      </c>
      <c r="E111" s="135" t="s">
        <v>102</v>
      </c>
      <c r="F111" s="317">
        <v>1065</v>
      </c>
      <c r="G111" s="317"/>
      <c r="H111" s="317">
        <f t="shared" si="55"/>
        <v>1437.75</v>
      </c>
      <c r="I111" s="317">
        <f t="shared" si="67"/>
        <v>1011.75</v>
      </c>
      <c r="J111" s="317">
        <f t="shared" si="35"/>
        <v>852</v>
      </c>
      <c r="L111" s="317">
        <f t="shared" si="47"/>
        <v>1086.3</v>
      </c>
      <c r="M111" s="317">
        <f t="shared" si="48"/>
        <v>0</v>
      </c>
      <c r="N111" s="317">
        <f t="shared" si="49"/>
        <v>1466.5050000000001</v>
      </c>
    </row>
    <row r="112" spans="1:14" ht="30" customHeight="1" outlineLevel="1" thickBot="1">
      <c r="A112" s="304"/>
      <c r="B112" s="195"/>
      <c r="C112" s="242" t="s">
        <v>806</v>
      </c>
      <c r="D112" s="196" t="s">
        <v>104</v>
      </c>
      <c r="E112" s="135" t="s">
        <v>102</v>
      </c>
      <c r="F112" s="317">
        <v>985</v>
      </c>
      <c r="G112" s="317"/>
      <c r="H112" s="317">
        <f t="shared" si="55"/>
        <v>1329.75</v>
      </c>
      <c r="I112" s="317">
        <f t="shared" si="67"/>
        <v>935.75</v>
      </c>
      <c r="J112" s="317">
        <f t="shared" si="35"/>
        <v>788</v>
      </c>
      <c r="L112" s="317">
        <f t="shared" si="47"/>
        <v>1004.7</v>
      </c>
      <c r="M112" s="317">
        <f t="shared" si="48"/>
        <v>0</v>
      </c>
      <c r="N112" s="317">
        <f t="shared" si="49"/>
        <v>1356.345</v>
      </c>
    </row>
    <row r="113" spans="1:14" ht="30" customHeight="1" outlineLevel="1" thickBot="1">
      <c r="A113" s="304"/>
      <c r="B113" s="195"/>
      <c r="C113" s="242" t="s">
        <v>2160</v>
      </c>
      <c r="D113" s="196" t="s">
        <v>2161</v>
      </c>
      <c r="E113" s="135"/>
      <c r="F113" s="317">
        <v>630</v>
      </c>
      <c r="G113" s="317"/>
      <c r="H113" s="317">
        <f t="shared" ref="H113" si="68">F113*1.35</f>
        <v>850.5</v>
      </c>
      <c r="I113" s="317">
        <f t="shared" ref="I113" si="69">F113*0.95</f>
        <v>598.5</v>
      </c>
      <c r="J113" s="317">
        <f t="shared" ref="J113" si="70">F113*0.8</f>
        <v>504</v>
      </c>
      <c r="L113" s="317">
        <f t="shared" si="47"/>
        <v>642.6</v>
      </c>
      <c r="M113" s="317">
        <f t="shared" si="48"/>
        <v>0</v>
      </c>
      <c r="N113" s="317">
        <f t="shared" si="49"/>
        <v>867.51</v>
      </c>
    </row>
    <row r="114" spans="1:14" ht="30" customHeight="1" outlineLevel="1" thickBot="1">
      <c r="A114" s="304"/>
      <c r="B114" s="195"/>
      <c r="C114" s="242" t="s">
        <v>808</v>
      </c>
      <c r="D114" s="196" t="s">
        <v>105</v>
      </c>
      <c r="E114" s="151" t="s">
        <v>1111</v>
      </c>
      <c r="F114" s="317">
        <v>475</v>
      </c>
      <c r="G114" s="317"/>
      <c r="H114" s="317">
        <f t="shared" si="55"/>
        <v>641.25</v>
      </c>
      <c r="I114" s="317">
        <f t="shared" si="67"/>
        <v>451.25</v>
      </c>
      <c r="J114" s="317">
        <f t="shared" si="35"/>
        <v>380</v>
      </c>
      <c r="L114" s="317">
        <f t="shared" si="47"/>
        <v>484.5</v>
      </c>
      <c r="M114" s="317">
        <f t="shared" si="48"/>
        <v>0</v>
      </c>
      <c r="N114" s="317">
        <f t="shared" si="49"/>
        <v>654.07500000000005</v>
      </c>
    </row>
    <row r="115" spans="1:14" ht="30" customHeight="1" outlineLevel="1" thickBot="1">
      <c r="A115" s="304"/>
      <c r="B115" s="195"/>
      <c r="C115" s="242" t="s">
        <v>809</v>
      </c>
      <c r="D115" s="134" t="s">
        <v>1055</v>
      </c>
      <c r="E115" s="135" t="s">
        <v>1112</v>
      </c>
      <c r="F115" s="317">
        <v>649</v>
      </c>
      <c r="G115" s="317"/>
      <c r="H115" s="317">
        <f t="shared" si="55"/>
        <v>876.15000000000009</v>
      </c>
      <c r="I115" s="317">
        <f t="shared" si="67"/>
        <v>616.54999999999995</v>
      </c>
      <c r="J115" s="317">
        <f t="shared" si="35"/>
        <v>519.20000000000005</v>
      </c>
      <c r="L115" s="317">
        <f t="shared" si="47"/>
        <v>661.98</v>
      </c>
      <c r="M115" s="317">
        <f t="shared" si="48"/>
        <v>0</v>
      </c>
      <c r="N115" s="317">
        <f t="shared" si="49"/>
        <v>893.67300000000012</v>
      </c>
    </row>
    <row r="116" spans="1:14" ht="30" customHeight="1" outlineLevel="1" thickBot="1">
      <c r="A116" s="305"/>
      <c r="B116" s="197"/>
      <c r="C116" s="243" t="s">
        <v>810</v>
      </c>
      <c r="D116" s="181" t="s">
        <v>1055</v>
      </c>
      <c r="E116" s="198" t="s">
        <v>1113</v>
      </c>
      <c r="F116" s="317">
        <v>560</v>
      </c>
      <c r="G116" s="317"/>
      <c r="H116" s="317">
        <f t="shared" si="55"/>
        <v>756</v>
      </c>
      <c r="I116" s="317">
        <f t="shared" si="67"/>
        <v>532</v>
      </c>
      <c r="J116" s="317">
        <f t="shared" si="35"/>
        <v>448</v>
      </c>
      <c r="L116" s="317">
        <f t="shared" si="47"/>
        <v>571.20000000000005</v>
      </c>
      <c r="M116" s="317">
        <f t="shared" si="48"/>
        <v>0</v>
      </c>
      <c r="N116" s="317">
        <f t="shared" si="49"/>
        <v>771.12</v>
      </c>
    </row>
    <row r="117" spans="1:14" ht="30" customHeight="1" outlineLevel="1" thickBot="1">
      <c r="A117" s="300"/>
      <c r="B117" s="29" t="s">
        <v>940</v>
      </c>
      <c r="C117" s="30" t="s">
        <v>965</v>
      </c>
      <c r="D117" s="31"/>
      <c r="E117" s="114" t="s">
        <v>1123</v>
      </c>
      <c r="F117" s="317"/>
      <c r="G117" s="317">
        <v>0</v>
      </c>
      <c r="H117" s="317"/>
      <c r="I117" s="317"/>
      <c r="J117" s="317"/>
      <c r="L117" s="317">
        <f t="shared" si="47"/>
        <v>0</v>
      </c>
      <c r="M117" s="317">
        <f t="shared" si="48"/>
        <v>0</v>
      </c>
      <c r="N117" s="317">
        <f t="shared" si="49"/>
        <v>0</v>
      </c>
    </row>
    <row r="118" spans="1:14" ht="30" customHeight="1" outlineLevel="1" thickBot="1">
      <c r="A118" s="301"/>
      <c r="B118" s="121"/>
      <c r="C118" s="199" t="s">
        <v>812</v>
      </c>
      <c r="D118" s="71" t="s">
        <v>106</v>
      </c>
      <c r="E118" s="122" t="s">
        <v>1611</v>
      </c>
      <c r="F118" s="317">
        <v>140</v>
      </c>
      <c r="G118" s="317"/>
      <c r="H118" s="317">
        <f t="shared" si="55"/>
        <v>189</v>
      </c>
      <c r="I118" s="317">
        <f t="shared" ref="I118:I129" si="71">F118*0.95</f>
        <v>133</v>
      </c>
      <c r="J118" s="317">
        <f t="shared" si="35"/>
        <v>112</v>
      </c>
      <c r="L118" s="317">
        <f t="shared" si="47"/>
        <v>142.80000000000001</v>
      </c>
      <c r="M118" s="317">
        <f t="shared" si="48"/>
        <v>0</v>
      </c>
      <c r="N118" s="317">
        <f t="shared" si="49"/>
        <v>192.78</v>
      </c>
    </row>
    <row r="119" spans="1:14" ht="30.75" customHeight="1" thickBot="1">
      <c r="A119" s="302"/>
      <c r="B119" s="123"/>
      <c r="C119" s="142" t="s">
        <v>813</v>
      </c>
      <c r="D119" s="47" t="s">
        <v>107</v>
      </c>
      <c r="E119" s="47" t="s">
        <v>986</v>
      </c>
      <c r="F119" s="317">
        <v>156</v>
      </c>
      <c r="G119" s="317"/>
      <c r="H119" s="317">
        <f t="shared" si="55"/>
        <v>210.60000000000002</v>
      </c>
      <c r="I119" s="317">
        <f t="shared" si="71"/>
        <v>148.19999999999999</v>
      </c>
      <c r="J119" s="317">
        <f t="shared" si="35"/>
        <v>124.80000000000001</v>
      </c>
      <c r="L119" s="317">
        <f t="shared" si="47"/>
        <v>159.12</v>
      </c>
      <c r="M119" s="317">
        <f t="shared" si="48"/>
        <v>0</v>
      </c>
      <c r="N119" s="317">
        <f t="shared" si="49"/>
        <v>214.81200000000004</v>
      </c>
    </row>
    <row r="120" spans="1:14" ht="30" customHeight="1" outlineLevel="1" thickBot="1">
      <c r="A120" s="302"/>
      <c r="B120" s="123"/>
      <c r="C120" s="241" t="s">
        <v>813</v>
      </c>
      <c r="D120" s="47" t="s">
        <v>108</v>
      </c>
      <c r="E120" s="47" t="s">
        <v>986</v>
      </c>
      <c r="F120" s="317">
        <v>115</v>
      </c>
      <c r="G120" s="317"/>
      <c r="H120" s="317">
        <f t="shared" si="55"/>
        <v>155.25</v>
      </c>
      <c r="I120" s="317">
        <f t="shared" si="71"/>
        <v>109.25</v>
      </c>
      <c r="J120" s="317">
        <f t="shared" si="35"/>
        <v>92</v>
      </c>
      <c r="L120" s="317">
        <f t="shared" si="47"/>
        <v>117.3</v>
      </c>
      <c r="M120" s="317">
        <f t="shared" si="48"/>
        <v>0</v>
      </c>
      <c r="N120" s="317">
        <f t="shared" si="49"/>
        <v>158.35499999999999</v>
      </c>
    </row>
    <row r="121" spans="1:14" ht="30" customHeight="1" outlineLevel="1" thickBot="1">
      <c r="A121" s="302"/>
      <c r="B121" s="123" t="s">
        <v>988</v>
      </c>
      <c r="C121" s="241" t="s">
        <v>1435</v>
      </c>
      <c r="D121" s="124" t="s">
        <v>1880</v>
      </c>
      <c r="E121" s="151" t="s">
        <v>986</v>
      </c>
      <c r="F121" s="317">
        <v>300</v>
      </c>
      <c r="G121" s="317"/>
      <c r="H121" s="317">
        <f t="shared" si="55"/>
        <v>405</v>
      </c>
      <c r="I121" s="317">
        <f t="shared" si="71"/>
        <v>285</v>
      </c>
      <c r="J121" s="317">
        <f t="shared" si="35"/>
        <v>240</v>
      </c>
      <c r="L121" s="317">
        <f t="shared" si="47"/>
        <v>306</v>
      </c>
      <c r="M121" s="317">
        <f t="shared" si="48"/>
        <v>0</v>
      </c>
      <c r="N121" s="317">
        <f t="shared" si="49"/>
        <v>413.1</v>
      </c>
    </row>
    <row r="122" spans="1:14" ht="30" customHeight="1" outlineLevel="1" thickBot="1">
      <c r="A122" s="302"/>
      <c r="B122" s="123"/>
      <c r="C122" s="142" t="s">
        <v>814</v>
      </c>
      <c r="D122" s="47" t="s">
        <v>109</v>
      </c>
      <c r="E122" s="47" t="s">
        <v>110</v>
      </c>
      <c r="F122" s="317">
        <v>110</v>
      </c>
      <c r="G122" s="317"/>
      <c r="H122" s="317">
        <f t="shared" si="55"/>
        <v>148.5</v>
      </c>
      <c r="I122" s="317">
        <f t="shared" si="71"/>
        <v>104.5</v>
      </c>
      <c r="J122" s="317">
        <f t="shared" si="35"/>
        <v>88</v>
      </c>
      <c r="L122" s="317">
        <f t="shared" si="47"/>
        <v>112.2</v>
      </c>
      <c r="M122" s="317">
        <f t="shared" si="48"/>
        <v>0</v>
      </c>
      <c r="N122" s="317">
        <f t="shared" si="49"/>
        <v>151.47</v>
      </c>
    </row>
    <row r="123" spans="1:14" ht="30" customHeight="1" outlineLevel="1" thickBot="1">
      <c r="A123" s="302"/>
      <c r="B123" s="123"/>
      <c r="C123" s="241" t="s">
        <v>2054</v>
      </c>
      <c r="D123" s="124" t="s">
        <v>1537</v>
      </c>
      <c r="E123" s="124" t="s">
        <v>1532</v>
      </c>
      <c r="F123" s="317">
        <v>253</v>
      </c>
      <c r="G123" s="317"/>
      <c r="H123" s="317">
        <f t="shared" si="55"/>
        <v>341.55</v>
      </c>
      <c r="I123" s="317">
        <f t="shared" si="71"/>
        <v>240.35</v>
      </c>
      <c r="J123" s="317">
        <f t="shared" si="35"/>
        <v>202.4</v>
      </c>
      <c r="L123" s="317">
        <f t="shared" si="47"/>
        <v>258.06</v>
      </c>
      <c r="M123" s="317">
        <f t="shared" si="48"/>
        <v>0</v>
      </c>
      <c r="N123" s="317">
        <f t="shared" si="49"/>
        <v>348.38100000000003</v>
      </c>
    </row>
    <row r="124" spans="1:14" ht="30" customHeight="1" outlineLevel="1" thickBot="1">
      <c r="A124" s="302"/>
      <c r="B124" s="123" t="s">
        <v>988</v>
      </c>
      <c r="C124" s="241" t="s">
        <v>1619</v>
      </c>
      <c r="D124" s="124" t="s">
        <v>1620</v>
      </c>
      <c r="E124" s="124" t="s">
        <v>1621</v>
      </c>
      <c r="F124" s="317">
        <v>1740</v>
      </c>
      <c r="G124" s="317"/>
      <c r="H124" s="317">
        <f t="shared" si="55"/>
        <v>2349</v>
      </c>
      <c r="I124" s="317">
        <f t="shared" si="71"/>
        <v>1653</v>
      </c>
      <c r="J124" s="317">
        <f t="shared" si="35"/>
        <v>1392</v>
      </c>
      <c r="L124" s="317">
        <f t="shared" si="47"/>
        <v>1774.8</v>
      </c>
      <c r="M124" s="317">
        <f t="shared" si="48"/>
        <v>0</v>
      </c>
      <c r="N124" s="317">
        <f t="shared" si="49"/>
        <v>2395.98</v>
      </c>
    </row>
    <row r="125" spans="1:14" ht="30" customHeight="1" outlineLevel="1" thickBot="1">
      <c r="A125" s="302"/>
      <c r="B125" s="123"/>
      <c r="C125" s="241" t="s">
        <v>1538</v>
      </c>
      <c r="D125" s="124" t="s">
        <v>1539</v>
      </c>
      <c r="E125" s="124" t="s">
        <v>1540</v>
      </c>
      <c r="F125" s="317">
        <v>595</v>
      </c>
      <c r="G125" s="317"/>
      <c r="H125" s="317">
        <f t="shared" si="55"/>
        <v>803.25</v>
      </c>
      <c r="I125" s="317">
        <f t="shared" si="71"/>
        <v>565.25</v>
      </c>
      <c r="J125" s="317">
        <f t="shared" si="35"/>
        <v>476</v>
      </c>
      <c r="L125" s="317">
        <f t="shared" si="47"/>
        <v>606.9</v>
      </c>
      <c r="M125" s="317">
        <f t="shared" si="48"/>
        <v>0</v>
      </c>
      <c r="N125" s="317">
        <f t="shared" si="49"/>
        <v>819.31500000000005</v>
      </c>
    </row>
    <row r="126" spans="1:14" ht="30" customHeight="1" outlineLevel="1" thickBot="1">
      <c r="A126" s="302"/>
      <c r="B126" s="123"/>
      <c r="C126" s="241" t="s">
        <v>1541</v>
      </c>
      <c r="D126" s="124" t="s">
        <v>1542</v>
      </c>
      <c r="E126" s="124" t="s">
        <v>1543</v>
      </c>
      <c r="F126" s="317">
        <v>595</v>
      </c>
      <c r="G126" s="317"/>
      <c r="H126" s="317">
        <f t="shared" si="55"/>
        <v>803.25</v>
      </c>
      <c r="I126" s="317">
        <f t="shared" si="71"/>
        <v>565.25</v>
      </c>
      <c r="J126" s="317">
        <f t="shared" si="35"/>
        <v>476</v>
      </c>
      <c r="L126" s="317">
        <f t="shared" si="47"/>
        <v>606.9</v>
      </c>
      <c r="M126" s="317">
        <f t="shared" si="48"/>
        <v>0</v>
      </c>
      <c r="N126" s="317">
        <f t="shared" si="49"/>
        <v>819.31500000000005</v>
      </c>
    </row>
    <row r="127" spans="1:14" ht="30" customHeight="1" outlineLevel="1" thickBot="1">
      <c r="A127" s="302"/>
      <c r="B127" s="123"/>
      <c r="C127" s="241" t="s">
        <v>1531</v>
      </c>
      <c r="D127" s="124" t="s">
        <v>1544</v>
      </c>
      <c r="E127" s="124" t="s">
        <v>1545</v>
      </c>
      <c r="F127" s="317">
        <v>245</v>
      </c>
      <c r="G127" s="317"/>
      <c r="H127" s="317">
        <f t="shared" si="55"/>
        <v>330.75</v>
      </c>
      <c r="I127" s="317">
        <f t="shared" si="71"/>
        <v>232.75</v>
      </c>
      <c r="J127" s="317">
        <f t="shared" si="35"/>
        <v>196</v>
      </c>
      <c r="L127" s="317">
        <f t="shared" si="47"/>
        <v>249.9</v>
      </c>
      <c r="M127" s="317">
        <f t="shared" si="48"/>
        <v>0</v>
      </c>
      <c r="N127" s="317">
        <f t="shared" si="49"/>
        <v>337.36500000000001</v>
      </c>
    </row>
    <row r="128" spans="1:14" ht="30" customHeight="1" outlineLevel="1" thickBot="1">
      <c r="A128" s="302"/>
      <c r="B128" s="123"/>
      <c r="C128" s="142" t="s">
        <v>815</v>
      </c>
      <c r="D128" s="47" t="s">
        <v>111</v>
      </c>
      <c r="E128" s="47" t="s">
        <v>1052</v>
      </c>
      <c r="F128" s="317">
        <v>129</v>
      </c>
      <c r="G128" s="317"/>
      <c r="H128" s="317">
        <f t="shared" si="55"/>
        <v>174.15</v>
      </c>
      <c r="I128" s="317">
        <f t="shared" si="71"/>
        <v>122.55</v>
      </c>
      <c r="J128" s="317">
        <f t="shared" si="35"/>
        <v>103.2</v>
      </c>
      <c r="L128" s="317">
        <f t="shared" si="47"/>
        <v>131.58000000000001</v>
      </c>
      <c r="M128" s="317">
        <f t="shared" si="48"/>
        <v>0</v>
      </c>
      <c r="N128" s="317">
        <f t="shared" si="49"/>
        <v>177.63300000000001</v>
      </c>
    </row>
    <row r="129" spans="1:14" ht="30" customHeight="1" outlineLevel="1" thickBot="1">
      <c r="A129" s="302"/>
      <c r="B129" s="123"/>
      <c r="C129" s="142" t="s">
        <v>816</v>
      </c>
      <c r="D129" s="47" t="s">
        <v>112</v>
      </c>
      <c r="E129" s="47" t="s">
        <v>113</v>
      </c>
      <c r="F129" s="317">
        <v>108</v>
      </c>
      <c r="G129" s="317"/>
      <c r="H129" s="317">
        <f t="shared" si="55"/>
        <v>145.80000000000001</v>
      </c>
      <c r="I129" s="317">
        <f t="shared" si="71"/>
        <v>102.6</v>
      </c>
      <c r="J129" s="317">
        <f t="shared" si="35"/>
        <v>86.4</v>
      </c>
      <c r="L129" s="317">
        <f t="shared" si="47"/>
        <v>110.16</v>
      </c>
      <c r="M129" s="317">
        <f t="shared" si="48"/>
        <v>0</v>
      </c>
      <c r="N129" s="317">
        <f t="shared" si="49"/>
        <v>148.71600000000001</v>
      </c>
    </row>
    <row r="130" spans="1:14" ht="30" customHeight="1" outlineLevel="1" thickBot="1">
      <c r="A130" s="302"/>
      <c r="B130" s="123"/>
      <c r="C130" s="241" t="s">
        <v>2213</v>
      </c>
      <c r="D130" s="124" t="s">
        <v>2214</v>
      </c>
      <c r="E130" s="124" t="s">
        <v>227</v>
      </c>
      <c r="F130" s="317">
        <v>760</v>
      </c>
      <c r="G130" s="317"/>
      <c r="H130" s="317">
        <f t="shared" ref="H130" si="72">F130*1.35</f>
        <v>1026</v>
      </c>
      <c r="I130" s="317">
        <f t="shared" ref="I130" si="73">F130*0.95</f>
        <v>722</v>
      </c>
      <c r="J130" s="317">
        <f t="shared" ref="J130" si="74">F130*0.8</f>
        <v>608</v>
      </c>
      <c r="L130" s="317">
        <f t="shared" si="47"/>
        <v>775.2</v>
      </c>
      <c r="M130" s="317">
        <f t="shared" si="48"/>
        <v>0</v>
      </c>
      <c r="N130" s="317">
        <f t="shared" si="49"/>
        <v>1046.52</v>
      </c>
    </row>
    <row r="131" spans="1:14" ht="30" customHeight="1" outlineLevel="1" thickBot="1">
      <c r="A131" s="302"/>
      <c r="B131" s="123" t="s">
        <v>987</v>
      </c>
      <c r="C131" s="142" t="s">
        <v>591</v>
      </c>
      <c r="D131" s="47" t="s">
        <v>114</v>
      </c>
      <c r="E131" s="47" t="s">
        <v>115</v>
      </c>
      <c r="F131" s="317">
        <v>75</v>
      </c>
      <c r="G131" s="317"/>
      <c r="H131" s="317">
        <f t="shared" si="55"/>
        <v>101.25</v>
      </c>
      <c r="I131" s="317">
        <v>75</v>
      </c>
      <c r="J131" s="317">
        <v>75</v>
      </c>
      <c r="L131" s="317">
        <f t="shared" si="47"/>
        <v>76.5</v>
      </c>
      <c r="M131" s="317">
        <f t="shared" si="48"/>
        <v>0</v>
      </c>
      <c r="N131" s="317">
        <f t="shared" si="49"/>
        <v>103.27500000000001</v>
      </c>
    </row>
    <row r="132" spans="1:14" ht="30" customHeight="1" outlineLevel="1">
      <c r="E132" s="504" t="s">
        <v>1123</v>
      </c>
      <c r="F132" s="504"/>
      <c r="L132" s="12"/>
    </row>
    <row r="133" spans="1:14" ht="30" customHeight="1" outlineLevel="1"/>
    <row r="134" spans="1:14" ht="30" customHeight="1">
      <c r="A134" s="316"/>
      <c r="B134" s="201"/>
    </row>
    <row r="135" spans="1:14">
      <c r="A135" s="316"/>
      <c r="B135" s="201"/>
    </row>
    <row r="136" spans="1:14">
      <c r="A136" s="316"/>
      <c r="B136" s="201"/>
    </row>
    <row r="137" spans="1:14">
      <c r="A137" s="316"/>
      <c r="B137" s="201"/>
    </row>
    <row r="138" spans="1:14">
      <c r="D138" s="11"/>
    </row>
    <row r="139" spans="1:14">
      <c r="A139" s="316"/>
      <c r="B139" s="201"/>
    </row>
    <row r="140" spans="1:14">
      <c r="A140" s="316"/>
      <c r="B140" s="201"/>
    </row>
    <row r="141" spans="1:14">
      <c r="A141" s="316"/>
      <c r="B141" s="201"/>
    </row>
    <row r="142" spans="1:14">
      <c r="A142" s="316"/>
      <c r="B142" s="201"/>
    </row>
    <row r="143" spans="1:14">
      <c r="A143" s="316"/>
      <c r="B143" s="201"/>
    </row>
    <row r="144" spans="1:14">
      <c r="D144" s="11"/>
    </row>
    <row r="145" spans="1:4">
      <c r="A145" s="316"/>
      <c r="B145" s="201"/>
    </row>
    <row r="146" spans="1:4">
      <c r="A146" s="316"/>
      <c r="B146" s="201"/>
    </row>
    <row r="147" spans="1:4">
      <c r="D147" s="11"/>
    </row>
    <row r="148" spans="1:4">
      <c r="D148" s="11"/>
    </row>
  </sheetData>
  <sheetProtection algorithmName="SHA-512" hashValue="V2EKvs+94cVx5W7zD9DBCgzHiMkU2fYv8eOR9tmYVSGMVdc78ZI3UeJECya6/xtBIU5GWWFAMEQTIB9xVf+51g==" saltValue="wRxlNdg3rag0nBlQqNqLaw==" spinCount="100000" sheet="1" objects="1" scenarios="1"/>
  <autoFilter ref="B4:F132" xr:uid="{00000000-0009-0000-0000-000001000000}"/>
  <sortState ref="B192:F195">
    <sortCondition ref="F192:F195"/>
  </sortState>
  <customSheetViews>
    <customSheetView guid="{4BAD0D13-EDEF-429F-8AFE-BF9B89120DC2}" fitToPage="1" showAutoFilter="1" hiddenRows="1">
      <pane xSplit="3" ySplit="5" topLeftCell="D6" activePane="bottomRight" state="frozen"/>
      <selection pane="bottomRight" activeCell="D35" sqref="D35"/>
      <pageMargins left="0.39370078740157483" right="0.39370078740157483" top="0.86614173228346458" bottom="0.78" header="0.31496062992125984" footer="0.39370078740157483"/>
      <pageSetup paperSize="9" scale="85" fitToHeight="10" orientation="portrait" r:id="rId1"/>
      <headerFooter>
        <oddHeader>&amp;L(495) 797-61-51Москва(812) 385-20-45С-Петербург&amp;C&amp;Gwww.prabo.ru&amp;R(4932) 37-14-88 Иваново(347) 246-94-13 Уфа</oddHeader>
      </headerFooter>
      <autoFilter ref="A4:E219" xr:uid="{00000000-0000-0000-0000-000000000000}"/>
    </customSheetView>
  </customSheetViews>
  <mergeCells count="1">
    <mergeCell ref="E132:F132"/>
  </mergeCells>
  <conditionalFormatting sqref="D121">
    <cfRule type="duplicateValues" dxfId="245" priority="49"/>
  </conditionalFormatting>
  <dataValidations count="2">
    <dataValidation type="list" allowBlank="1" showInputMessage="1" showErrorMessage="1" sqref="A8:A131" xr:uid="{00000000-0002-0000-0100-000000000000}">
      <formula1>сегмент</formula1>
    </dataValidation>
    <dataValidation type="list" allowBlank="1" showInputMessage="1" showErrorMessage="1" sqref="B8:B131" xr:uid="{00000000-0002-0000-0100-000001000000}">
      <formula1>статус</formula1>
    </dataValidation>
  </dataValidations>
  <hyperlinks>
    <hyperlink ref="E6" location="Оглавление" display="вернуться в Оглавление" xr:uid="{00000000-0004-0000-0100-000000000000}"/>
    <hyperlink ref="E46" location="Оглавление" display="вернуться в Оглавление" xr:uid="{00000000-0004-0000-0100-000001000000}"/>
    <hyperlink ref="E50" location="Оглавление" display="вернуться в Оглавление" xr:uid="{00000000-0004-0000-0100-000002000000}"/>
    <hyperlink ref="E7" location="Оглавление" display="вернуться в Оглавление" xr:uid="{00000000-0004-0000-0100-000003000000}"/>
    <hyperlink ref="E103" location="Оглавление" display="вернуться в Оглавление" xr:uid="{00000000-0004-0000-0100-000004000000}"/>
    <hyperlink ref="E96" location="Оглавление" display="вернуться в Оглавление" xr:uid="{00000000-0004-0000-0100-000005000000}"/>
    <hyperlink ref="E60:E61" location="Оглавление" display="вернуться в Оглавление" xr:uid="{00000000-0004-0000-0100-000006000000}"/>
    <hyperlink ref="E117" location="Оглавление" display="вернуться в Оглавление" xr:uid="{00000000-0004-0000-0100-000007000000}"/>
  </hyperlinks>
  <pageMargins left="0.23622047244094491" right="0.23622047244094491" top="0.85" bottom="0.36" header="0.31496062992125984" footer="0.31496062992125984"/>
  <pageSetup paperSize="9" scale="65" fitToHeight="10" orientation="portrait" r:id="rId2"/>
  <headerFooter>
    <oddHeader>&amp;L(495) 797-61-51Москва(812) 385-20-45С-Петербург&amp;C&amp;Gwww.prabo.ru&amp;R(4932) 37-14-88 Иваново(347) 246-94-13 Уфа</oddHeader>
  </headerFooter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9" operator="containsText" id="{D3FDC3B9-AE2E-4E50-BED1-A27F7B242B4D}">
            <xm:f>NOT(ISERROR(SEARCH("sale",B8)))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60" operator="containsText" id="{7103D99C-4612-40EC-BADD-7B50F3A2D826}">
            <xm:f>NOT(ISERROR(SEARCH("new",B8)))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61" operator="containsText" id="{C2896351-7D4C-47B4-92E9-42588A900C4C}">
            <xm:f>NOT(ISERROR(SEARCH("spec",B8)))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B8:B9 B11 B13:B20 B22:B28 B122:B129 B30:B42 B94:B120 B46:B48 B131 B50:B69 B83:B92 B71:B73</xm:sqref>
        </x14:conditionalFormatting>
        <x14:conditionalFormatting xmlns:xm="http://schemas.microsoft.com/office/excel/2006/main">
          <x14:cfRule type="containsText" priority="56" operator="containsText" id="{EB83DF86-11BA-4DD4-B86D-9D05489AB3A5}">
            <xm:f>NOT(ISERROR(SEARCH("sale",B25)))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57" operator="containsText" id="{9EAD4ADC-3DB4-4EEE-BC89-526091E7144A}">
            <xm:f>NOT(ISERROR(SEARCH("new",B25)))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58" operator="containsText" id="{170B83E9-68C7-4981-9124-D3138B2B759B}">
            <xm:f>NOT(ISERROR(SEARCH("spec",B25)))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B25:B27</xm:sqref>
        </x14:conditionalFormatting>
        <x14:conditionalFormatting xmlns:xm="http://schemas.microsoft.com/office/excel/2006/main">
          <x14:cfRule type="containsText" priority="53" operator="containsText" id="{51344A2E-D5C4-4172-B43F-3D1782E495AF}">
            <xm:f>NOT(ISERROR(SEARCH("sale",B21)))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54" operator="containsText" id="{1D91F577-EDC3-4FD8-A0CC-0077760AB8A3}">
            <xm:f>NOT(ISERROR(SEARCH("new",B21)))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55" operator="containsText" id="{BC8C28C8-BBB5-47A0-A883-447BF121C3AB}">
            <xm:f>NOT(ISERROR(SEARCH("spec",B21)))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B21:B23</xm:sqref>
        </x14:conditionalFormatting>
        <x14:conditionalFormatting xmlns:xm="http://schemas.microsoft.com/office/excel/2006/main">
          <x14:cfRule type="containsText" priority="50" operator="containsText" id="{82F40AEB-056D-4461-BAD5-121883D01728}">
            <xm:f>NOT(ISERROR(SEARCH("sale",B121)))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51" operator="containsText" id="{6BA7727B-A78B-4617-A7C9-F6194164CF10}">
            <xm:f>NOT(ISERROR(SEARCH("new",B121)))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52" operator="containsText" id="{6900DD5C-7EEA-42D6-BCA6-B65117B872C7}">
            <xm:f>NOT(ISERROR(SEARCH("spec",B121)))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B121</xm:sqref>
        </x14:conditionalFormatting>
        <x14:conditionalFormatting xmlns:xm="http://schemas.microsoft.com/office/excel/2006/main">
          <x14:cfRule type="containsText" priority="46" operator="containsText" id="{5C4269F0-A068-4C4B-9593-72B6CCF9EC3F}">
            <xm:f>NOT(ISERROR(SEARCH("sale",B10)))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47" operator="containsText" id="{CABA5F07-0348-48A6-AF29-FA23DE57C27C}">
            <xm:f>NOT(ISERROR(SEARCH("new",B10)))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48" operator="containsText" id="{E0D1A654-376A-4564-A76B-C7BD9876EB04}">
            <xm:f>NOT(ISERROR(SEARCH("spec",B10)))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B10</xm:sqref>
        </x14:conditionalFormatting>
        <x14:conditionalFormatting xmlns:xm="http://schemas.microsoft.com/office/excel/2006/main">
          <x14:cfRule type="containsText" priority="43" operator="containsText" id="{63DAC371-108A-4CDC-BC20-6398D0B2D67D}">
            <xm:f>NOT(ISERROR(SEARCH("sale",B12)))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44" operator="containsText" id="{EA1E4CAC-570D-4F58-A335-75C904111B58}">
            <xm:f>NOT(ISERROR(SEARCH("new",B12)))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45" operator="containsText" id="{CE061D12-52FB-4047-8026-833300B9A9D7}">
            <xm:f>NOT(ISERROR(SEARCH("spec",B12)))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B12</xm:sqref>
        </x14:conditionalFormatting>
        <x14:conditionalFormatting xmlns:xm="http://schemas.microsoft.com/office/excel/2006/main">
          <x14:cfRule type="containsText" priority="40" operator="containsText" id="{E98C0E5B-5B2E-495C-8DE9-5C0B6C640F70}">
            <xm:f>NOT(ISERROR(SEARCH("sale",B29)))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41" operator="containsText" id="{5EA3A747-082A-47EB-ABCE-C7EDCFE17C61}">
            <xm:f>NOT(ISERROR(SEARCH("new",B29)))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42" operator="containsText" id="{342843DE-9837-48B3-B56D-33DD1A75395B}">
            <xm:f>NOT(ISERROR(SEARCH("spec",B29)))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B29</xm:sqref>
        </x14:conditionalFormatting>
        <x14:conditionalFormatting xmlns:xm="http://schemas.microsoft.com/office/excel/2006/main">
          <x14:cfRule type="containsText" priority="34" operator="containsText" id="{ACBE1103-440E-4E39-986E-D9EA356B56CC}">
            <xm:f>NOT(ISERROR(SEARCH("sale",B93)))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35" operator="containsText" id="{E7782EDF-8217-4493-BD90-CF4B499AC3AB}">
            <xm:f>NOT(ISERROR(SEARCH("new",B93)))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36" operator="containsText" id="{360BBA10-DEE8-42AC-94B0-20E5CF624A24}">
            <xm:f>NOT(ISERROR(SEARCH("spec",B93)))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B93</xm:sqref>
        </x14:conditionalFormatting>
        <x14:conditionalFormatting xmlns:xm="http://schemas.microsoft.com/office/excel/2006/main">
          <x14:cfRule type="containsText" priority="25" operator="containsText" id="{172D79DE-67EA-43C2-95AF-BFEFBFEB39D6}">
            <xm:f>NOT(ISERROR(SEARCH("sale",B43)))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26" operator="containsText" id="{85D7C382-A36E-426C-B91A-85711759B5A2}">
            <xm:f>NOT(ISERROR(SEARCH("new",B43)))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27" operator="containsText" id="{C95CCC80-6616-4025-8088-B2BC9ECD7E90}">
            <xm:f>NOT(ISERROR(SEARCH("spec",B43)))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B43</xm:sqref>
        </x14:conditionalFormatting>
        <x14:conditionalFormatting xmlns:xm="http://schemas.microsoft.com/office/excel/2006/main">
          <x14:cfRule type="containsText" priority="22" operator="containsText" id="{E524235A-194C-4F7B-B332-0389C0DE7D31}">
            <xm:f>NOT(ISERROR(SEARCH("sale",B44)))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23" operator="containsText" id="{EDF00DA8-45FC-40AD-AE38-A592E023E67B}">
            <xm:f>NOT(ISERROR(SEARCH("new",B44)))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24" operator="containsText" id="{55348E23-87AA-4707-A322-F7668B579A63}">
            <xm:f>NOT(ISERROR(SEARCH("spec",B44)))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B44</xm:sqref>
        </x14:conditionalFormatting>
        <x14:conditionalFormatting xmlns:xm="http://schemas.microsoft.com/office/excel/2006/main">
          <x14:cfRule type="containsText" priority="19" operator="containsText" id="{AF4CE6A7-8BEB-44D6-8C51-CAC0C9618D5F}">
            <xm:f>NOT(ISERROR(SEARCH("sale",B45)))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20" operator="containsText" id="{48496861-80ED-4CE1-B46D-FDCE1FDB9B85}">
            <xm:f>NOT(ISERROR(SEARCH("new",B45)))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21" operator="containsText" id="{D4AA9E1C-EF27-43C0-894E-B07A7BAE0454}">
            <xm:f>NOT(ISERROR(SEARCH("spec",B45)))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B45</xm:sqref>
        </x14:conditionalFormatting>
        <x14:conditionalFormatting xmlns:xm="http://schemas.microsoft.com/office/excel/2006/main">
          <x14:cfRule type="containsText" priority="16" operator="containsText" id="{7DAB214B-83DB-4F42-B95A-90B87139A8E4}">
            <xm:f>NOT(ISERROR(SEARCH("sale",B130)))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17" operator="containsText" id="{6AB1E77D-3402-4E55-8019-FC367F9D2EB0}">
            <xm:f>NOT(ISERROR(SEARCH("new",B130)))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18" operator="containsText" id="{ABA6E368-A82C-4939-AEBA-7868B0244282}">
            <xm:f>NOT(ISERROR(SEARCH("spec",B130)))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B130</xm:sqref>
        </x14:conditionalFormatting>
        <x14:conditionalFormatting xmlns:xm="http://schemas.microsoft.com/office/excel/2006/main">
          <x14:cfRule type="containsText" priority="13" operator="containsText" id="{60EF9D0E-05DF-4CBF-8B28-4DA9D26ABD00}">
            <xm:f>NOT(ISERROR(SEARCH("sale",B49)))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14" operator="containsText" id="{F95C83AD-2B15-405B-95CD-237029AF8C9E}">
            <xm:f>NOT(ISERROR(SEARCH("new",B49)))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15" operator="containsText" id="{7BFABFC4-8F5B-49EB-9D59-6770FBE34B78}">
            <xm:f>NOT(ISERROR(SEARCH("spec",B49)))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B49</xm:sqref>
        </x14:conditionalFormatting>
        <x14:conditionalFormatting xmlns:xm="http://schemas.microsoft.com/office/excel/2006/main">
          <x14:cfRule type="containsText" priority="10" operator="containsText" id="{09F36211-64C3-423E-B2A6-B85478622BAB}">
            <xm:f>NOT(ISERROR(SEARCH("sale",B81)))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11" operator="containsText" id="{ED2BB5B1-F6F7-46FA-8FF3-12F9B4028DA3}">
            <xm:f>NOT(ISERROR(SEARCH("new",B81)))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12" operator="containsText" id="{E0743FA1-1C45-4D79-8D83-02A81E06E96C}">
            <xm:f>NOT(ISERROR(SEARCH("spec",B81)))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B81:B82</xm:sqref>
        </x14:conditionalFormatting>
        <x14:conditionalFormatting xmlns:xm="http://schemas.microsoft.com/office/excel/2006/main">
          <x14:cfRule type="containsText" priority="7" operator="containsText" id="{1205E3C3-1DA9-47D1-B3CD-D84784BE666F}">
            <xm:f>NOT(ISERROR(SEARCH("sale",B77)))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8" operator="containsText" id="{1006CE83-B0E0-4BDC-B5C3-17D6351481A6}">
            <xm:f>NOT(ISERROR(SEARCH("new",B77)))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9" operator="containsText" id="{0FD3E49F-4300-4387-A4E1-4D207C2806AF}">
            <xm:f>NOT(ISERROR(SEARCH("spec",B77)))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B77:B80</xm:sqref>
        </x14:conditionalFormatting>
        <x14:conditionalFormatting xmlns:xm="http://schemas.microsoft.com/office/excel/2006/main">
          <x14:cfRule type="containsText" priority="4" operator="containsText" id="{A739337D-68A6-4FDE-ABEA-3C59C8EE7F2B}">
            <xm:f>NOT(ISERROR(SEARCH("sale",B74)))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5" operator="containsText" id="{06B88AE7-8119-4B85-8C91-187C3AA3D0EE}">
            <xm:f>NOT(ISERROR(SEARCH("new",B74)))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6" operator="containsText" id="{E5C5E0F5-A5A4-4046-ABD4-DDB18D75B993}">
            <xm:f>NOT(ISERROR(SEARCH("spec",B74)))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B74:B76</xm:sqref>
        </x14:conditionalFormatting>
        <x14:conditionalFormatting xmlns:xm="http://schemas.microsoft.com/office/excel/2006/main">
          <x14:cfRule type="containsText" priority="1" operator="containsText" id="{5A744262-C2A8-471A-ACBA-FA7218268905}">
            <xm:f>NOT(ISERROR(SEARCH("sale",B70)))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2" operator="containsText" id="{96259878-3303-4B0C-B2AB-7C81328F9E1F}">
            <xm:f>NOT(ISERROR(SEARCH("new",B70)))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3" operator="containsText" id="{6A96C60C-59A7-4562-97B6-3948F5199AA0}">
            <xm:f>NOT(ISERROR(SEARCH("spec",B70)))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B70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7">
    <tabColor rgb="FFF0720A"/>
    <outlinePr summaryBelow="0"/>
    <pageSetUpPr fitToPage="1"/>
  </sheetPr>
  <dimension ref="A1:N124"/>
  <sheetViews>
    <sheetView showGridLines="0" zoomScaleSheetLayoutView="115" workbookViewId="0">
      <pane xSplit="4" ySplit="5" topLeftCell="E9" activePane="bottomRight" state="frozen"/>
      <selection pane="topRight" activeCell="D1" sqref="D1"/>
      <selection pane="bottomLeft" activeCell="A6" sqref="A6"/>
      <selection pane="bottomRight" activeCell="O1" sqref="O1:P1048576"/>
    </sheetView>
  </sheetViews>
  <sheetFormatPr defaultRowHeight="12.75" outlineLevelRow="1"/>
  <cols>
    <col min="1" max="1" width="8.42578125" style="315" customWidth="1"/>
    <col min="2" max="2" width="7.140625" style="200" customWidth="1"/>
    <col min="3" max="3" width="10.7109375" style="11" customWidth="1"/>
    <col min="4" max="4" width="35" style="18" customWidth="1"/>
    <col min="5" max="5" width="59" style="202" customWidth="1"/>
    <col min="6" max="6" width="11.28515625" style="203" hidden="1" customWidth="1"/>
    <col min="7" max="7" width="0.140625" style="10" hidden="1" customWidth="1"/>
    <col min="8" max="8" width="11.85546875" style="203" hidden="1" customWidth="1"/>
    <col min="9" max="9" width="11" style="203" hidden="1" customWidth="1"/>
    <col min="10" max="10" width="11.140625" style="203" hidden="1" customWidth="1"/>
    <col min="11" max="11" width="9.140625" style="12" hidden="1" customWidth="1"/>
    <col min="12" max="12" width="11.28515625" style="203" customWidth="1"/>
    <col min="13" max="13" width="0.140625" style="10" customWidth="1"/>
    <col min="14" max="14" width="11.85546875" style="203" customWidth="1"/>
    <col min="15" max="16384" width="9.140625" style="12"/>
  </cols>
  <sheetData>
    <row r="1" spans="1:14" ht="1.5" customHeight="1" thickBot="1">
      <c r="A1" s="307"/>
      <c r="B1" s="96"/>
      <c r="C1" s="8"/>
      <c r="D1" s="7"/>
      <c r="E1" s="97"/>
      <c r="F1" s="98"/>
      <c r="G1" s="99"/>
      <c r="H1" s="98"/>
      <c r="I1" s="98"/>
      <c r="J1" s="98"/>
      <c r="L1" s="98"/>
      <c r="M1" s="99"/>
      <c r="N1" s="98"/>
    </row>
    <row r="2" spans="1:14" ht="45.75" customHeight="1">
      <c r="A2" s="318"/>
      <c r="B2" s="13" t="s">
        <v>984</v>
      </c>
      <c r="D2" s="14" t="s">
        <v>985</v>
      </c>
      <c r="E2" s="80">
        <f>Оглавление!I2</f>
        <v>43719</v>
      </c>
      <c r="G2" s="102"/>
      <c r="H2" s="338"/>
      <c r="I2" s="338"/>
      <c r="J2" s="101"/>
      <c r="M2" s="102"/>
      <c r="N2" s="338"/>
    </row>
    <row r="3" spans="1:14" ht="0.75" customHeight="1" thickBot="1">
      <c r="A3" s="319"/>
      <c r="B3" s="103"/>
      <c r="C3" s="104"/>
      <c r="D3" s="12"/>
      <c r="E3" s="105"/>
      <c r="F3" s="106"/>
      <c r="G3" s="107"/>
      <c r="H3" s="294">
        <v>1.1499999999999999</v>
      </c>
      <c r="I3" s="294">
        <v>0.1</v>
      </c>
      <c r="J3" s="294">
        <v>0.15</v>
      </c>
      <c r="L3" s="106"/>
      <c r="M3" s="107"/>
      <c r="N3" s="294">
        <v>1.1499999999999999</v>
      </c>
    </row>
    <row r="4" spans="1:14" s="11" customFormat="1" ht="44.25" customHeight="1">
      <c r="A4" s="108" t="s">
        <v>1438</v>
      </c>
      <c r="B4" s="108" t="s">
        <v>1574</v>
      </c>
      <c r="C4" s="109" t="s">
        <v>0</v>
      </c>
      <c r="D4" s="109" t="s">
        <v>1</v>
      </c>
      <c r="E4" s="110" t="s">
        <v>2</v>
      </c>
      <c r="F4" s="111" t="s">
        <v>990</v>
      </c>
      <c r="G4" s="111" t="s">
        <v>990</v>
      </c>
      <c r="H4" s="337" t="s">
        <v>1915</v>
      </c>
      <c r="I4" s="337" t="s">
        <v>1913</v>
      </c>
      <c r="J4" s="337" t="s">
        <v>1914</v>
      </c>
      <c r="L4" s="111" t="s">
        <v>990</v>
      </c>
      <c r="M4" s="111" t="s">
        <v>990</v>
      </c>
      <c r="N4" s="337" t="s">
        <v>1915</v>
      </c>
    </row>
    <row r="5" spans="1:14" ht="15.75" thickBot="1">
      <c r="A5" s="112"/>
      <c r="B5" s="112" t="s">
        <v>980</v>
      </c>
      <c r="C5" s="24" t="s">
        <v>1413</v>
      </c>
      <c r="D5" s="25"/>
      <c r="E5" s="26"/>
      <c r="F5" s="113"/>
      <c r="G5" s="28"/>
      <c r="H5" s="113"/>
      <c r="I5" s="113"/>
      <c r="J5" s="113"/>
      <c r="L5" s="113"/>
      <c r="M5" s="28"/>
      <c r="N5" s="113"/>
    </row>
    <row r="6" spans="1:14" s="276" customFormat="1" ht="15.75" thickBot="1">
      <c r="A6" s="280"/>
      <c r="B6" s="280" t="s">
        <v>941</v>
      </c>
      <c r="C6" s="281" t="s">
        <v>1414</v>
      </c>
      <c r="D6" s="282"/>
      <c r="E6" s="283" t="s">
        <v>1123</v>
      </c>
      <c r="F6" s="284"/>
      <c r="G6" s="28"/>
      <c r="H6" s="284"/>
      <c r="I6" s="284"/>
      <c r="J6" s="284"/>
      <c r="L6" s="284"/>
      <c r="M6" s="28"/>
      <c r="N6" s="284"/>
    </row>
    <row r="7" spans="1:14" ht="27.95" customHeight="1" outlineLevel="1" thickBot="1">
      <c r="A7" s="275"/>
      <c r="B7" s="121"/>
      <c r="C7" s="156" t="s">
        <v>1561</v>
      </c>
      <c r="D7" s="157" t="s">
        <v>24</v>
      </c>
      <c r="E7" s="158" t="s">
        <v>1609</v>
      </c>
      <c r="F7" s="317">
        <v>890</v>
      </c>
      <c r="G7" s="317"/>
      <c r="H7" s="317">
        <f t="shared" ref="H7" si="0">F7*1.35</f>
        <v>1201.5</v>
      </c>
      <c r="I7" s="317">
        <f>F7*0.95</f>
        <v>845.5</v>
      </c>
      <c r="J7" s="317">
        <f>F7*0.8</f>
        <v>712</v>
      </c>
      <c r="L7" s="317">
        <f>F7*1.02</f>
        <v>907.80000000000007</v>
      </c>
      <c r="M7" s="317">
        <f t="shared" ref="M7:N7" si="1">G7*1.02</f>
        <v>0</v>
      </c>
      <c r="N7" s="317">
        <f t="shared" si="1"/>
        <v>1225.53</v>
      </c>
    </row>
    <row r="8" spans="1:14" ht="27.95" customHeight="1" outlineLevel="1" thickBot="1">
      <c r="A8" s="132"/>
      <c r="B8" s="121"/>
      <c r="C8" s="133" t="s">
        <v>738</v>
      </c>
      <c r="D8" s="134" t="s">
        <v>26</v>
      </c>
      <c r="E8" s="151" t="s">
        <v>1596</v>
      </c>
      <c r="F8" s="317">
        <v>1120</v>
      </c>
      <c r="G8" s="317"/>
      <c r="H8" s="317">
        <f t="shared" ref="H8:H21" si="2">F8*1.35</f>
        <v>1512</v>
      </c>
      <c r="I8" s="317">
        <f t="shared" ref="I8:I22" si="3">F8*0.95</f>
        <v>1064</v>
      </c>
      <c r="J8" s="317">
        <v>890</v>
      </c>
      <c r="L8" s="317">
        <f t="shared" ref="L8:L77" si="4">F8*1.02</f>
        <v>1142.4000000000001</v>
      </c>
      <c r="M8" s="317">
        <f t="shared" ref="M8:M77" si="5">G8*1.02</f>
        <v>0</v>
      </c>
      <c r="N8" s="317">
        <f t="shared" ref="N8:N77" si="6">H8*1.02</f>
        <v>1542.24</v>
      </c>
    </row>
    <row r="9" spans="1:14" ht="30" customHeight="1" outlineLevel="1" thickBot="1">
      <c r="A9" s="169"/>
      <c r="B9" s="121"/>
      <c r="C9" s="170" t="s">
        <v>764</v>
      </c>
      <c r="D9" s="41" t="s">
        <v>35</v>
      </c>
      <c r="E9" s="171" t="s">
        <v>1610</v>
      </c>
      <c r="F9" s="317">
        <v>2100</v>
      </c>
      <c r="G9" s="317"/>
      <c r="H9" s="317">
        <f t="shared" si="2"/>
        <v>2835</v>
      </c>
      <c r="I9" s="317">
        <f t="shared" si="3"/>
        <v>1995</v>
      </c>
      <c r="J9" s="317">
        <f t="shared" ref="J9:J22" si="7">F9*0.8</f>
        <v>1680</v>
      </c>
      <c r="L9" s="317">
        <f t="shared" si="4"/>
        <v>2142</v>
      </c>
      <c r="M9" s="317">
        <f t="shared" si="5"/>
        <v>0</v>
      </c>
      <c r="N9" s="317">
        <f t="shared" si="6"/>
        <v>2891.7000000000003</v>
      </c>
    </row>
    <row r="10" spans="1:14" ht="38.25" customHeight="1" outlineLevel="1" thickBot="1">
      <c r="A10" s="172"/>
      <c r="B10" s="121"/>
      <c r="C10" s="348" t="s">
        <v>1562</v>
      </c>
      <c r="D10" s="90" t="s">
        <v>36</v>
      </c>
      <c r="E10" s="90" t="s">
        <v>1085</v>
      </c>
      <c r="F10" s="317">
        <v>2350</v>
      </c>
      <c r="G10" s="317"/>
      <c r="H10" s="317">
        <f t="shared" si="2"/>
        <v>3172.5</v>
      </c>
      <c r="I10" s="317">
        <f t="shared" si="3"/>
        <v>2232.5</v>
      </c>
      <c r="J10" s="317">
        <f t="shared" si="7"/>
        <v>1880</v>
      </c>
      <c r="L10" s="317">
        <f t="shared" si="4"/>
        <v>2397</v>
      </c>
      <c r="M10" s="317">
        <f t="shared" si="5"/>
        <v>0</v>
      </c>
      <c r="N10" s="317">
        <f t="shared" si="6"/>
        <v>3235.9500000000003</v>
      </c>
    </row>
    <row r="11" spans="1:14" ht="27.95" customHeight="1" outlineLevel="1" thickBot="1">
      <c r="A11" s="320"/>
      <c r="B11" s="437"/>
      <c r="C11" s="180" t="s">
        <v>563</v>
      </c>
      <c r="D11" s="181" t="s">
        <v>27</v>
      </c>
      <c r="E11" s="182" t="s">
        <v>1044</v>
      </c>
      <c r="F11" s="317">
        <v>590</v>
      </c>
      <c r="G11" s="317"/>
      <c r="H11" s="317">
        <f t="shared" si="2"/>
        <v>796.5</v>
      </c>
      <c r="I11" s="317">
        <f t="shared" si="3"/>
        <v>560.5</v>
      </c>
      <c r="J11" s="317">
        <f t="shared" si="7"/>
        <v>472</v>
      </c>
      <c r="L11" s="317">
        <f t="shared" si="4"/>
        <v>601.79999999999995</v>
      </c>
      <c r="M11" s="317">
        <f t="shared" si="5"/>
        <v>0</v>
      </c>
      <c r="N11" s="317">
        <f t="shared" si="6"/>
        <v>812.43000000000006</v>
      </c>
    </row>
    <row r="12" spans="1:14" ht="27.95" customHeight="1" outlineLevel="1" thickBot="1">
      <c r="A12" s="329"/>
      <c r="B12" s="121" t="s">
        <v>988</v>
      </c>
      <c r="C12" s="371" t="s">
        <v>2273</v>
      </c>
      <c r="D12" s="371" t="s">
        <v>2274</v>
      </c>
      <c r="E12" s="371" t="s">
        <v>2275</v>
      </c>
      <c r="F12" s="354">
        <v>114</v>
      </c>
      <c r="G12" s="354"/>
      <c r="H12" s="354">
        <v>153.9</v>
      </c>
      <c r="I12" s="354">
        <v>108.3</v>
      </c>
      <c r="J12" s="354">
        <v>91.2</v>
      </c>
      <c r="L12" s="317">
        <f t="shared" ref="L12:L17" si="8">F12*1.02</f>
        <v>116.28</v>
      </c>
      <c r="M12" s="317">
        <f t="shared" ref="M12:M17" si="9">G12*1.02</f>
        <v>0</v>
      </c>
      <c r="N12" s="317">
        <f t="shared" ref="N12:N17" si="10">H12*1.02</f>
        <v>156.97800000000001</v>
      </c>
    </row>
    <row r="13" spans="1:14" ht="27.95" customHeight="1" outlineLevel="1" thickBot="1">
      <c r="A13" s="329"/>
      <c r="B13" s="121" t="s">
        <v>988</v>
      </c>
      <c r="C13" s="371" t="s">
        <v>2276</v>
      </c>
      <c r="D13" s="371" t="s">
        <v>2274</v>
      </c>
      <c r="E13" s="371" t="s">
        <v>2277</v>
      </c>
      <c r="F13" s="354">
        <v>114</v>
      </c>
      <c r="G13" s="354"/>
      <c r="H13" s="354">
        <v>153.9</v>
      </c>
      <c r="I13" s="354">
        <v>108.3</v>
      </c>
      <c r="J13" s="354">
        <v>91.2</v>
      </c>
      <c r="L13" s="317">
        <f t="shared" si="8"/>
        <v>116.28</v>
      </c>
      <c r="M13" s="317">
        <f t="shared" si="9"/>
        <v>0</v>
      </c>
      <c r="N13" s="317">
        <f t="shared" si="10"/>
        <v>156.97800000000001</v>
      </c>
    </row>
    <row r="14" spans="1:14" ht="27.95" customHeight="1" outlineLevel="1" thickBot="1">
      <c r="A14" s="329"/>
      <c r="B14" s="121" t="s">
        <v>988</v>
      </c>
      <c r="C14" s="371" t="s">
        <v>2278</v>
      </c>
      <c r="D14" s="371" t="s">
        <v>2279</v>
      </c>
      <c r="E14" s="371" t="s">
        <v>2280</v>
      </c>
      <c r="F14" s="354">
        <v>160</v>
      </c>
      <c r="G14" s="354"/>
      <c r="H14" s="354">
        <v>216</v>
      </c>
      <c r="I14" s="354">
        <v>152</v>
      </c>
      <c r="J14" s="354">
        <v>128</v>
      </c>
      <c r="L14" s="317">
        <f t="shared" si="8"/>
        <v>163.19999999999999</v>
      </c>
      <c r="M14" s="317">
        <f t="shared" si="9"/>
        <v>0</v>
      </c>
      <c r="N14" s="317">
        <f t="shared" si="10"/>
        <v>220.32</v>
      </c>
    </row>
    <row r="15" spans="1:14" ht="27.95" customHeight="1" outlineLevel="1" thickBot="1">
      <c r="A15" s="329"/>
      <c r="B15" s="121" t="s">
        <v>988</v>
      </c>
      <c r="C15" s="371" t="s">
        <v>2281</v>
      </c>
      <c r="D15" s="371" t="s">
        <v>2282</v>
      </c>
      <c r="E15" s="371" t="s">
        <v>2283</v>
      </c>
      <c r="F15" s="354">
        <v>160</v>
      </c>
      <c r="G15" s="354"/>
      <c r="H15" s="354">
        <v>216</v>
      </c>
      <c r="I15" s="354">
        <v>152</v>
      </c>
      <c r="J15" s="354">
        <v>128</v>
      </c>
      <c r="L15" s="317">
        <f t="shared" si="8"/>
        <v>163.19999999999999</v>
      </c>
      <c r="M15" s="317">
        <f t="shared" si="9"/>
        <v>0</v>
      </c>
      <c r="N15" s="317">
        <f t="shared" si="10"/>
        <v>220.32</v>
      </c>
    </row>
    <row r="16" spans="1:14" ht="27.95" customHeight="1" outlineLevel="1" thickBot="1">
      <c r="A16" s="329"/>
      <c r="B16" s="121" t="s">
        <v>988</v>
      </c>
      <c r="C16" s="492" t="s">
        <v>2284</v>
      </c>
      <c r="D16" s="371" t="s">
        <v>2285</v>
      </c>
      <c r="E16" s="371" t="s">
        <v>2280</v>
      </c>
      <c r="F16" s="354">
        <v>170</v>
      </c>
      <c r="G16" s="354">
        <v>183</v>
      </c>
      <c r="H16" s="354">
        <v>229.50000000000003</v>
      </c>
      <c r="I16" s="354">
        <v>161.5</v>
      </c>
      <c r="J16" s="354">
        <v>150</v>
      </c>
      <c r="L16" s="317">
        <f t="shared" si="8"/>
        <v>173.4</v>
      </c>
      <c r="M16" s="317">
        <f t="shared" si="9"/>
        <v>186.66</v>
      </c>
      <c r="N16" s="317">
        <f t="shared" si="10"/>
        <v>234.09000000000003</v>
      </c>
    </row>
    <row r="17" spans="1:14" ht="27.95" customHeight="1" outlineLevel="1" thickBot="1">
      <c r="A17" s="329"/>
      <c r="B17" s="121" t="s">
        <v>988</v>
      </c>
      <c r="C17" s="492" t="s">
        <v>2286</v>
      </c>
      <c r="D17" s="371" t="s">
        <v>2285</v>
      </c>
      <c r="E17" s="371" t="s">
        <v>2283</v>
      </c>
      <c r="F17" s="354">
        <v>170</v>
      </c>
      <c r="G17" s="354">
        <v>189</v>
      </c>
      <c r="H17" s="354">
        <v>229.50000000000003</v>
      </c>
      <c r="I17" s="354">
        <v>161.5</v>
      </c>
      <c r="J17" s="354">
        <v>150</v>
      </c>
      <c r="L17" s="317">
        <f t="shared" si="8"/>
        <v>173.4</v>
      </c>
      <c r="M17" s="317">
        <f t="shared" si="9"/>
        <v>192.78</v>
      </c>
      <c r="N17" s="317">
        <f t="shared" si="10"/>
        <v>234.09000000000003</v>
      </c>
    </row>
    <row r="18" spans="1:14" ht="27.95" customHeight="1" outlineLevel="1" thickBot="1">
      <c r="A18" s="321"/>
      <c r="B18" s="364"/>
      <c r="C18" s="371" t="s">
        <v>740</v>
      </c>
      <c r="D18" s="371" t="s">
        <v>1008</v>
      </c>
      <c r="E18" s="371" t="s">
        <v>1572</v>
      </c>
      <c r="F18" s="354">
        <v>160</v>
      </c>
      <c r="G18" s="354"/>
      <c r="H18" s="354">
        <f t="shared" si="2"/>
        <v>216</v>
      </c>
      <c r="I18" s="354">
        <f t="shared" si="3"/>
        <v>152</v>
      </c>
      <c r="J18" s="354">
        <v>135</v>
      </c>
      <c r="L18" s="317">
        <f t="shared" si="4"/>
        <v>163.19999999999999</v>
      </c>
      <c r="M18" s="317">
        <f t="shared" si="5"/>
        <v>0</v>
      </c>
      <c r="N18" s="317">
        <f t="shared" si="6"/>
        <v>220.32</v>
      </c>
    </row>
    <row r="19" spans="1:14" ht="27.95" customHeight="1" outlineLevel="1" thickBot="1">
      <c r="A19" s="321"/>
      <c r="B19" s="121"/>
      <c r="C19" s="371" t="s">
        <v>740</v>
      </c>
      <c r="D19" s="371" t="s">
        <v>1008</v>
      </c>
      <c r="E19" s="371" t="s">
        <v>1573</v>
      </c>
      <c r="F19" s="354">
        <v>160</v>
      </c>
      <c r="G19" s="354"/>
      <c r="H19" s="354">
        <f t="shared" si="2"/>
        <v>216</v>
      </c>
      <c r="I19" s="354">
        <f t="shared" si="3"/>
        <v>152</v>
      </c>
      <c r="J19" s="354">
        <v>135</v>
      </c>
      <c r="L19" s="317">
        <f t="shared" si="4"/>
        <v>163.19999999999999</v>
      </c>
      <c r="M19" s="317">
        <f t="shared" si="5"/>
        <v>0</v>
      </c>
      <c r="N19" s="317">
        <f t="shared" si="6"/>
        <v>220.32</v>
      </c>
    </row>
    <row r="20" spans="1:14" ht="27.95" customHeight="1" outlineLevel="1" thickBot="1">
      <c r="A20" s="321"/>
      <c r="B20" s="121"/>
      <c r="C20" s="416" t="s">
        <v>741</v>
      </c>
      <c r="D20" s="347" t="s">
        <v>1038</v>
      </c>
      <c r="E20" s="371" t="s">
        <v>1572</v>
      </c>
      <c r="F20" s="354">
        <v>170</v>
      </c>
      <c r="G20" s="354">
        <v>183</v>
      </c>
      <c r="H20" s="354">
        <f t="shared" si="2"/>
        <v>229.50000000000003</v>
      </c>
      <c r="I20" s="354">
        <f t="shared" si="3"/>
        <v>161.5</v>
      </c>
      <c r="J20" s="354">
        <v>150</v>
      </c>
      <c r="L20" s="317">
        <f t="shared" si="4"/>
        <v>173.4</v>
      </c>
      <c r="M20" s="317">
        <f t="shared" si="5"/>
        <v>186.66</v>
      </c>
      <c r="N20" s="317">
        <f t="shared" si="6"/>
        <v>234.09000000000003</v>
      </c>
    </row>
    <row r="21" spans="1:14" ht="27.95" customHeight="1" outlineLevel="1" thickBot="1">
      <c r="A21" s="321"/>
      <c r="B21" s="121"/>
      <c r="C21" s="416" t="s">
        <v>741</v>
      </c>
      <c r="D21" s="347" t="s">
        <v>1038</v>
      </c>
      <c r="E21" s="371" t="s">
        <v>1573</v>
      </c>
      <c r="F21" s="354">
        <v>170</v>
      </c>
      <c r="G21" s="354">
        <v>189</v>
      </c>
      <c r="H21" s="354">
        <f t="shared" si="2"/>
        <v>229.50000000000003</v>
      </c>
      <c r="I21" s="354">
        <f t="shared" si="3"/>
        <v>161.5</v>
      </c>
      <c r="J21" s="354">
        <v>150</v>
      </c>
      <c r="L21" s="317">
        <f t="shared" si="4"/>
        <v>173.4</v>
      </c>
      <c r="M21" s="317">
        <f t="shared" si="5"/>
        <v>192.78</v>
      </c>
      <c r="N21" s="317">
        <f t="shared" si="6"/>
        <v>234.09000000000003</v>
      </c>
    </row>
    <row r="22" spans="1:14" ht="27.95" customHeight="1" outlineLevel="1" thickBot="1">
      <c r="A22" s="320"/>
      <c r="B22" s="121"/>
      <c r="C22" s="133" t="s">
        <v>739</v>
      </c>
      <c r="D22" s="134" t="s">
        <v>28</v>
      </c>
      <c r="E22" s="135" t="s">
        <v>1070</v>
      </c>
      <c r="F22" s="317">
        <v>320</v>
      </c>
      <c r="G22" s="317"/>
      <c r="H22" s="317">
        <f t="shared" ref="H22:H91" si="11">F22*1.35</f>
        <v>432</v>
      </c>
      <c r="I22" s="317">
        <f t="shared" si="3"/>
        <v>304</v>
      </c>
      <c r="J22" s="317">
        <f t="shared" si="7"/>
        <v>256</v>
      </c>
      <c r="L22" s="317">
        <f t="shared" si="4"/>
        <v>326.39999999999998</v>
      </c>
      <c r="M22" s="317">
        <f t="shared" si="5"/>
        <v>0</v>
      </c>
      <c r="N22" s="317">
        <f t="shared" si="6"/>
        <v>440.64</v>
      </c>
    </row>
    <row r="23" spans="1:14" s="276" customFormat="1" ht="15.75" thickBot="1">
      <c r="A23" s="265"/>
      <c r="B23" s="121" t="s">
        <v>981</v>
      </c>
      <c r="C23" s="505" t="s">
        <v>971</v>
      </c>
      <c r="D23" s="505"/>
      <c r="E23" s="285" t="s">
        <v>1123</v>
      </c>
      <c r="F23" s="317"/>
      <c r="G23" s="317"/>
      <c r="H23" s="317"/>
      <c r="I23" s="317"/>
      <c r="J23" s="317"/>
      <c r="L23" s="317">
        <f t="shared" si="4"/>
        <v>0</v>
      </c>
      <c r="M23" s="317">
        <f t="shared" si="5"/>
        <v>0</v>
      </c>
      <c r="N23" s="317">
        <f t="shared" si="6"/>
        <v>0</v>
      </c>
    </row>
    <row r="24" spans="1:14" ht="27.95" customHeight="1" outlineLevel="1" thickBot="1">
      <c r="A24" s="322"/>
      <c r="B24" s="121" t="s">
        <v>989</v>
      </c>
      <c r="C24" s="147" t="s">
        <v>770</v>
      </c>
      <c r="D24" s="148" t="s">
        <v>52</v>
      </c>
      <c r="E24" s="177" t="s">
        <v>1088</v>
      </c>
      <c r="F24" s="317">
        <v>380</v>
      </c>
      <c r="G24" s="317"/>
      <c r="H24" s="317">
        <f t="shared" si="11"/>
        <v>513</v>
      </c>
      <c r="I24" s="317">
        <f>F24*0.97</f>
        <v>368.59999999999997</v>
      </c>
      <c r="J24" s="317">
        <f>F24*0.93</f>
        <v>353.40000000000003</v>
      </c>
      <c r="L24" s="317">
        <f t="shared" si="4"/>
        <v>387.6</v>
      </c>
      <c r="M24" s="317">
        <f t="shared" si="5"/>
        <v>0</v>
      </c>
      <c r="N24" s="317">
        <f t="shared" si="6"/>
        <v>523.26</v>
      </c>
    </row>
    <row r="25" spans="1:14" ht="27.95" customHeight="1" outlineLevel="1" thickBot="1">
      <c r="A25" s="150"/>
      <c r="B25" s="121" t="s">
        <v>989</v>
      </c>
      <c r="C25" s="133" t="s">
        <v>767</v>
      </c>
      <c r="D25" s="134" t="s">
        <v>39</v>
      </c>
      <c r="E25" s="135" t="s">
        <v>992</v>
      </c>
      <c r="F25" s="317">
        <v>640</v>
      </c>
      <c r="G25" s="317"/>
      <c r="H25" s="317">
        <f t="shared" si="11"/>
        <v>864</v>
      </c>
      <c r="I25" s="317">
        <f t="shared" ref="I25:I53" si="12">F25*0.97</f>
        <v>620.79999999999995</v>
      </c>
      <c r="J25" s="317">
        <f t="shared" ref="J25:J53" si="13">F25*0.93</f>
        <v>595.20000000000005</v>
      </c>
      <c r="L25" s="317">
        <f t="shared" si="4"/>
        <v>652.79999999999995</v>
      </c>
      <c r="M25" s="317">
        <f t="shared" si="5"/>
        <v>0</v>
      </c>
      <c r="N25" s="317">
        <f t="shared" si="6"/>
        <v>881.28</v>
      </c>
    </row>
    <row r="26" spans="1:14" ht="27.95" customHeight="1" outlineLevel="1" thickBot="1">
      <c r="A26" s="323"/>
      <c r="B26" s="121" t="s">
        <v>989</v>
      </c>
      <c r="C26" s="133" t="s">
        <v>564</v>
      </c>
      <c r="D26" s="134" t="s">
        <v>1022</v>
      </c>
      <c r="E26" s="135" t="s">
        <v>992</v>
      </c>
      <c r="F26" s="317">
        <v>1030</v>
      </c>
      <c r="G26" s="317"/>
      <c r="H26" s="317">
        <f t="shared" si="11"/>
        <v>1390.5</v>
      </c>
      <c r="I26" s="317">
        <f t="shared" si="12"/>
        <v>999.1</v>
      </c>
      <c r="J26" s="317">
        <f t="shared" si="13"/>
        <v>957.90000000000009</v>
      </c>
      <c r="L26" s="317">
        <f t="shared" si="4"/>
        <v>1050.5999999999999</v>
      </c>
      <c r="M26" s="317">
        <f t="shared" si="5"/>
        <v>0</v>
      </c>
      <c r="N26" s="317">
        <f t="shared" si="6"/>
        <v>1418.31</v>
      </c>
    </row>
    <row r="27" spans="1:14" ht="27.95" customHeight="1" outlineLevel="1" thickBot="1">
      <c r="A27" s="323"/>
      <c r="B27" s="121" t="s">
        <v>989</v>
      </c>
      <c r="C27" s="133" t="s">
        <v>573</v>
      </c>
      <c r="D27" s="134" t="s">
        <v>48</v>
      </c>
      <c r="E27" s="135" t="s">
        <v>1087</v>
      </c>
      <c r="F27" s="317">
        <v>960</v>
      </c>
      <c r="G27" s="317"/>
      <c r="H27" s="317">
        <f t="shared" si="11"/>
        <v>1296</v>
      </c>
      <c r="I27" s="317">
        <f t="shared" si="12"/>
        <v>931.19999999999993</v>
      </c>
      <c r="J27" s="317">
        <f t="shared" si="13"/>
        <v>892.80000000000007</v>
      </c>
      <c r="L27" s="317">
        <f t="shared" si="4"/>
        <v>979.2</v>
      </c>
      <c r="M27" s="317">
        <f t="shared" si="5"/>
        <v>0</v>
      </c>
      <c r="N27" s="317">
        <f t="shared" si="6"/>
        <v>1321.92</v>
      </c>
    </row>
    <row r="28" spans="1:14" ht="27.95" customHeight="1" outlineLevel="1" thickBot="1">
      <c r="A28" s="323"/>
      <c r="B28" s="121" t="s">
        <v>989</v>
      </c>
      <c r="C28" s="133" t="s">
        <v>2055</v>
      </c>
      <c r="D28" s="134" t="s">
        <v>1021</v>
      </c>
      <c r="E28" s="135" t="s">
        <v>992</v>
      </c>
      <c r="F28" s="317">
        <v>1030</v>
      </c>
      <c r="G28" s="317"/>
      <c r="H28" s="317">
        <f t="shared" si="11"/>
        <v>1390.5</v>
      </c>
      <c r="I28" s="317">
        <f t="shared" si="12"/>
        <v>999.1</v>
      </c>
      <c r="J28" s="317">
        <f t="shared" si="13"/>
        <v>957.90000000000009</v>
      </c>
      <c r="L28" s="317">
        <f t="shared" si="4"/>
        <v>1050.5999999999999</v>
      </c>
      <c r="M28" s="317">
        <f t="shared" si="5"/>
        <v>0</v>
      </c>
      <c r="N28" s="317">
        <f t="shared" si="6"/>
        <v>1418.31</v>
      </c>
    </row>
    <row r="29" spans="1:14" ht="27.95" customHeight="1" outlineLevel="1" thickBot="1">
      <c r="A29" s="324"/>
      <c r="B29" s="121" t="s">
        <v>989</v>
      </c>
      <c r="C29" s="174" t="s">
        <v>1185</v>
      </c>
      <c r="D29" s="175" t="s">
        <v>1027</v>
      </c>
      <c r="E29" s="176" t="s">
        <v>1044</v>
      </c>
      <c r="F29" s="317">
        <v>963</v>
      </c>
      <c r="G29" s="317"/>
      <c r="H29" s="317">
        <f t="shared" si="11"/>
        <v>1300.0500000000002</v>
      </c>
      <c r="I29" s="317">
        <f t="shared" si="12"/>
        <v>934.11</v>
      </c>
      <c r="J29" s="317">
        <f t="shared" si="13"/>
        <v>895.59</v>
      </c>
      <c r="L29" s="317">
        <f t="shared" si="4"/>
        <v>982.26</v>
      </c>
      <c r="M29" s="317">
        <f t="shared" si="5"/>
        <v>0</v>
      </c>
      <c r="N29" s="317">
        <f t="shared" si="6"/>
        <v>1326.0510000000002</v>
      </c>
    </row>
    <row r="30" spans="1:14" ht="29.1" customHeight="1" outlineLevel="1" thickBot="1">
      <c r="A30" s="325"/>
      <c r="B30" s="121" t="s">
        <v>989</v>
      </c>
      <c r="C30" s="156" t="s">
        <v>1186</v>
      </c>
      <c r="D30" s="157" t="s">
        <v>1028</v>
      </c>
      <c r="E30" s="177" t="s">
        <v>1087</v>
      </c>
      <c r="F30" s="317">
        <v>1135</v>
      </c>
      <c r="G30" s="317"/>
      <c r="H30" s="317">
        <f t="shared" si="11"/>
        <v>1532.25</v>
      </c>
      <c r="I30" s="317">
        <f t="shared" si="12"/>
        <v>1100.95</v>
      </c>
      <c r="J30" s="317">
        <f t="shared" si="13"/>
        <v>1055.55</v>
      </c>
      <c r="L30" s="317">
        <f t="shared" si="4"/>
        <v>1157.7</v>
      </c>
      <c r="M30" s="317">
        <f t="shared" si="5"/>
        <v>0</v>
      </c>
      <c r="N30" s="317">
        <f t="shared" si="6"/>
        <v>1562.895</v>
      </c>
    </row>
    <row r="31" spans="1:14" ht="29.1" customHeight="1" outlineLevel="1" thickBot="1">
      <c r="A31" s="326"/>
      <c r="B31" s="121" t="s">
        <v>989</v>
      </c>
      <c r="C31" s="133" t="s">
        <v>574</v>
      </c>
      <c r="D31" s="134" t="s">
        <v>1031</v>
      </c>
      <c r="E31" s="135" t="s">
        <v>1087</v>
      </c>
      <c r="F31" s="317">
        <v>971</v>
      </c>
      <c r="G31" s="317"/>
      <c r="H31" s="317">
        <f t="shared" si="11"/>
        <v>1310.8500000000001</v>
      </c>
      <c r="I31" s="317">
        <f t="shared" si="12"/>
        <v>941.87</v>
      </c>
      <c r="J31" s="317">
        <f t="shared" si="13"/>
        <v>903.03000000000009</v>
      </c>
      <c r="L31" s="317">
        <f t="shared" si="4"/>
        <v>990.42000000000007</v>
      </c>
      <c r="M31" s="317">
        <f t="shared" si="5"/>
        <v>0</v>
      </c>
      <c r="N31" s="317">
        <f t="shared" si="6"/>
        <v>1337.0670000000002</v>
      </c>
    </row>
    <row r="32" spans="1:14" ht="29.1" customHeight="1" outlineLevel="1" thickBot="1">
      <c r="A32" s="178"/>
      <c r="B32" s="121" t="s">
        <v>989</v>
      </c>
      <c r="C32" s="133" t="s">
        <v>565</v>
      </c>
      <c r="D32" s="134" t="s">
        <v>1033</v>
      </c>
      <c r="E32" s="135" t="s">
        <v>1086</v>
      </c>
      <c r="F32" s="317">
        <v>1380</v>
      </c>
      <c r="G32" s="317"/>
      <c r="H32" s="317">
        <f t="shared" si="11"/>
        <v>1863.0000000000002</v>
      </c>
      <c r="I32" s="317">
        <f t="shared" si="12"/>
        <v>1338.6</v>
      </c>
      <c r="J32" s="317">
        <f t="shared" si="13"/>
        <v>1283.4000000000001</v>
      </c>
      <c r="L32" s="317">
        <f t="shared" si="4"/>
        <v>1407.6000000000001</v>
      </c>
      <c r="M32" s="317">
        <f t="shared" si="5"/>
        <v>0</v>
      </c>
      <c r="N32" s="317">
        <f t="shared" si="6"/>
        <v>1900.2600000000002</v>
      </c>
    </row>
    <row r="33" spans="1:14" ht="29.1" customHeight="1" outlineLevel="1" thickBot="1">
      <c r="A33" s="327"/>
      <c r="B33" s="121" t="s">
        <v>989</v>
      </c>
      <c r="C33" s="153" t="s">
        <v>569</v>
      </c>
      <c r="D33" s="154" t="s">
        <v>49</v>
      </c>
      <c r="E33" s="179" t="s">
        <v>1088</v>
      </c>
      <c r="F33" s="317">
        <v>1600</v>
      </c>
      <c r="G33" s="317"/>
      <c r="H33" s="317">
        <f t="shared" si="11"/>
        <v>2160</v>
      </c>
      <c r="I33" s="317">
        <f t="shared" si="12"/>
        <v>1552</v>
      </c>
      <c r="J33" s="317">
        <f t="shared" si="13"/>
        <v>1488</v>
      </c>
      <c r="L33" s="317">
        <f t="shared" si="4"/>
        <v>1632</v>
      </c>
      <c r="M33" s="317">
        <f t="shared" si="5"/>
        <v>0</v>
      </c>
      <c r="N33" s="317">
        <f t="shared" si="6"/>
        <v>2203.1999999999998</v>
      </c>
    </row>
    <row r="34" spans="1:14" ht="30" customHeight="1" outlineLevel="1" thickBot="1">
      <c r="A34" s="322"/>
      <c r="B34" s="121" t="s">
        <v>989</v>
      </c>
      <c r="C34" s="147" t="s">
        <v>563</v>
      </c>
      <c r="D34" s="148" t="s">
        <v>27</v>
      </c>
      <c r="E34" s="173" t="s">
        <v>1044</v>
      </c>
      <c r="F34" s="317">
        <v>482</v>
      </c>
      <c r="G34" s="317"/>
      <c r="H34" s="317">
        <f t="shared" si="11"/>
        <v>650.70000000000005</v>
      </c>
      <c r="I34" s="317">
        <f t="shared" si="12"/>
        <v>467.53999999999996</v>
      </c>
      <c r="J34" s="317">
        <f t="shared" si="13"/>
        <v>448.26000000000005</v>
      </c>
      <c r="L34" s="317">
        <f t="shared" si="4"/>
        <v>491.64</v>
      </c>
      <c r="M34" s="317">
        <f t="shared" si="5"/>
        <v>0</v>
      </c>
      <c r="N34" s="317">
        <f t="shared" si="6"/>
        <v>663.71400000000006</v>
      </c>
    </row>
    <row r="35" spans="1:14" ht="29.1" customHeight="1" outlineLevel="1" thickBot="1">
      <c r="A35" s="326"/>
      <c r="B35" s="121" t="s">
        <v>989</v>
      </c>
      <c r="C35" s="133" t="s">
        <v>1187</v>
      </c>
      <c r="D35" s="134" t="s">
        <v>1029</v>
      </c>
      <c r="E35" s="135" t="s">
        <v>1087</v>
      </c>
      <c r="F35" s="317">
        <v>767</v>
      </c>
      <c r="G35" s="317"/>
      <c r="H35" s="317">
        <f t="shared" si="11"/>
        <v>1035.45</v>
      </c>
      <c r="I35" s="317">
        <f t="shared" si="12"/>
        <v>743.99</v>
      </c>
      <c r="J35" s="317">
        <f t="shared" si="13"/>
        <v>713.31000000000006</v>
      </c>
      <c r="L35" s="317">
        <f t="shared" si="4"/>
        <v>782.34</v>
      </c>
      <c r="M35" s="317">
        <f t="shared" si="5"/>
        <v>0</v>
      </c>
      <c r="N35" s="317">
        <f t="shared" si="6"/>
        <v>1056.1590000000001</v>
      </c>
    </row>
    <row r="36" spans="1:14" ht="30" customHeight="1" outlineLevel="1" thickBot="1">
      <c r="A36" s="152"/>
      <c r="B36" s="121" t="s">
        <v>989</v>
      </c>
      <c r="C36" s="153" t="s">
        <v>1188</v>
      </c>
      <c r="D36" s="154" t="s">
        <v>43</v>
      </c>
      <c r="E36" s="179" t="s">
        <v>1045</v>
      </c>
      <c r="F36" s="317">
        <v>670</v>
      </c>
      <c r="G36" s="317"/>
      <c r="H36" s="317">
        <f t="shared" si="11"/>
        <v>904.50000000000011</v>
      </c>
      <c r="I36" s="317">
        <f t="shared" si="12"/>
        <v>649.9</v>
      </c>
      <c r="J36" s="317">
        <f t="shared" si="13"/>
        <v>623.1</v>
      </c>
      <c r="L36" s="317">
        <f t="shared" si="4"/>
        <v>683.4</v>
      </c>
      <c r="M36" s="317">
        <f t="shared" si="5"/>
        <v>0</v>
      </c>
      <c r="N36" s="317">
        <f t="shared" si="6"/>
        <v>922.59000000000015</v>
      </c>
    </row>
    <row r="37" spans="1:14" ht="30" customHeight="1" outlineLevel="1" thickBot="1">
      <c r="A37" s="159"/>
      <c r="B37" s="121" t="s">
        <v>989</v>
      </c>
      <c r="C37" s="133" t="s">
        <v>566</v>
      </c>
      <c r="D37" s="134" t="s">
        <v>44</v>
      </c>
      <c r="E37" s="135" t="s">
        <v>45</v>
      </c>
      <c r="F37" s="317">
        <v>63</v>
      </c>
      <c r="G37" s="317"/>
      <c r="H37" s="317">
        <f t="shared" si="11"/>
        <v>85.050000000000011</v>
      </c>
      <c r="I37" s="317">
        <f t="shared" si="12"/>
        <v>61.11</v>
      </c>
      <c r="J37" s="317">
        <f t="shared" si="13"/>
        <v>58.59</v>
      </c>
      <c r="L37" s="317">
        <f t="shared" si="4"/>
        <v>64.260000000000005</v>
      </c>
      <c r="M37" s="317">
        <f t="shared" si="5"/>
        <v>0</v>
      </c>
      <c r="N37" s="317">
        <f t="shared" si="6"/>
        <v>86.751000000000019</v>
      </c>
    </row>
    <row r="38" spans="1:14" ht="30" customHeight="1" outlineLevel="1" thickBot="1">
      <c r="A38" s="159"/>
      <c r="B38" s="121" t="s">
        <v>989</v>
      </c>
      <c r="C38" s="133" t="s">
        <v>768</v>
      </c>
      <c r="D38" s="134" t="s">
        <v>37</v>
      </c>
      <c r="E38" s="135" t="s">
        <v>38</v>
      </c>
      <c r="F38" s="317">
        <v>470</v>
      </c>
      <c r="G38" s="317"/>
      <c r="H38" s="317">
        <f t="shared" si="11"/>
        <v>634.5</v>
      </c>
      <c r="I38" s="317">
        <f t="shared" si="12"/>
        <v>455.9</v>
      </c>
      <c r="J38" s="317">
        <f t="shared" si="13"/>
        <v>437.1</v>
      </c>
      <c r="L38" s="317">
        <f t="shared" si="4"/>
        <v>479.40000000000003</v>
      </c>
      <c r="M38" s="317">
        <f t="shared" si="5"/>
        <v>0</v>
      </c>
      <c r="N38" s="317">
        <f t="shared" si="6"/>
        <v>647.19000000000005</v>
      </c>
    </row>
    <row r="39" spans="1:14" ht="30" customHeight="1" outlineLevel="1" thickBot="1">
      <c r="A39" s="159"/>
      <c r="B39" s="121" t="s">
        <v>989</v>
      </c>
      <c r="C39" s="133" t="s">
        <v>2224</v>
      </c>
      <c r="D39" s="134" t="s">
        <v>2225</v>
      </c>
      <c r="E39" s="135" t="s">
        <v>38</v>
      </c>
      <c r="F39" s="317">
        <v>500</v>
      </c>
      <c r="G39" s="317"/>
      <c r="H39" s="317">
        <f t="shared" ref="H39:H43" si="14">F39*1.35</f>
        <v>675</v>
      </c>
      <c r="I39" s="317">
        <f t="shared" si="12"/>
        <v>485</v>
      </c>
      <c r="J39" s="317">
        <f t="shared" si="13"/>
        <v>465</v>
      </c>
      <c r="L39" s="317">
        <f t="shared" si="4"/>
        <v>510</v>
      </c>
      <c r="M39" s="317">
        <f t="shared" si="5"/>
        <v>0</v>
      </c>
      <c r="N39" s="317">
        <f t="shared" si="6"/>
        <v>688.5</v>
      </c>
    </row>
    <row r="40" spans="1:14" ht="30" customHeight="1" outlineLevel="1" thickBot="1">
      <c r="A40" s="159"/>
      <c r="B40" s="121" t="s">
        <v>988</v>
      </c>
      <c r="C40" s="133" t="s">
        <v>2228</v>
      </c>
      <c r="D40" s="134" t="s">
        <v>2232</v>
      </c>
      <c r="E40" s="151" t="s">
        <v>2234</v>
      </c>
      <c r="F40" s="317">
        <v>570</v>
      </c>
      <c r="G40" s="317"/>
      <c r="H40" s="317">
        <f t="shared" si="14"/>
        <v>769.5</v>
      </c>
      <c r="I40" s="317">
        <f t="shared" ref="I40:I43" si="15">F40*0.97</f>
        <v>552.9</v>
      </c>
      <c r="J40" s="317">
        <f t="shared" ref="J40:J43" si="16">F40*0.93</f>
        <v>530.1</v>
      </c>
      <c r="L40" s="317">
        <f t="shared" si="4"/>
        <v>581.4</v>
      </c>
      <c r="M40" s="317">
        <f t="shared" si="5"/>
        <v>0</v>
      </c>
      <c r="N40" s="317">
        <f t="shared" si="6"/>
        <v>784.89</v>
      </c>
    </row>
    <row r="41" spans="1:14" ht="30" customHeight="1" outlineLevel="1" thickBot="1">
      <c r="A41" s="159"/>
      <c r="B41" s="121" t="s">
        <v>988</v>
      </c>
      <c r="C41" s="133" t="s">
        <v>2229</v>
      </c>
      <c r="D41" s="134" t="s">
        <v>2232</v>
      </c>
      <c r="E41" s="151" t="s">
        <v>2235</v>
      </c>
      <c r="F41" s="317">
        <v>570</v>
      </c>
      <c r="G41" s="317"/>
      <c r="H41" s="317">
        <f t="shared" si="14"/>
        <v>769.5</v>
      </c>
      <c r="I41" s="317">
        <f t="shared" si="15"/>
        <v>552.9</v>
      </c>
      <c r="J41" s="317">
        <f t="shared" si="16"/>
        <v>530.1</v>
      </c>
      <c r="L41" s="317">
        <f t="shared" si="4"/>
        <v>581.4</v>
      </c>
      <c r="M41" s="317">
        <f t="shared" si="5"/>
        <v>0</v>
      </c>
      <c r="N41" s="317">
        <f t="shared" si="6"/>
        <v>784.89</v>
      </c>
    </row>
    <row r="42" spans="1:14" ht="30" customHeight="1" outlineLevel="1" thickBot="1">
      <c r="A42" s="159"/>
      <c r="B42" s="121" t="s">
        <v>988</v>
      </c>
      <c r="C42" s="133" t="s">
        <v>2230</v>
      </c>
      <c r="D42" s="134" t="s">
        <v>2233</v>
      </c>
      <c r="E42" s="151" t="s">
        <v>2236</v>
      </c>
      <c r="F42" s="317">
        <v>870</v>
      </c>
      <c r="G42" s="317"/>
      <c r="H42" s="317">
        <f t="shared" si="14"/>
        <v>1174.5</v>
      </c>
      <c r="I42" s="317">
        <f t="shared" si="15"/>
        <v>843.9</v>
      </c>
      <c r="J42" s="317">
        <f t="shared" si="16"/>
        <v>809.1</v>
      </c>
      <c r="L42" s="317">
        <f t="shared" si="4"/>
        <v>887.4</v>
      </c>
      <c r="M42" s="317">
        <f t="shared" si="5"/>
        <v>0</v>
      </c>
      <c r="N42" s="317">
        <f t="shared" si="6"/>
        <v>1197.99</v>
      </c>
    </row>
    <row r="43" spans="1:14" ht="30" customHeight="1" outlineLevel="1" thickBot="1">
      <c r="A43" s="159"/>
      <c r="B43" s="121" t="s">
        <v>988</v>
      </c>
      <c r="C43" s="133" t="s">
        <v>2231</v>
      </c>
      <c r="D43" s="134" t="s">
        <v>2233</v>
      </c>
      <c r="E43" s="151" t="s">
        <v>2237</v>
      </c>
      <c r="F43" s="317">
        <v>870</v>
      </c>
      <c r="G43" s="317"/>
      <c r="H43" s="317">
        <f t="shared" si="14"/>
        <v>1174.5</v>
      </c>
      <c r="I43" s="317">
        <f t="shared" si="15"/>
        <v>843.9</v>
      </c>
      <c r="J43" s="317">
        <f t="shared" si="16"/>
        <v>809.1</v>
      </c>
      <c r="L43" s="317">
        <f t="shared" si="4"/>
        <v>887.4</v>
      </c>
      <c r="M43" s="317">
        <f t="shared" si="5"/>
        <v>0</v>
      </c>
      <c r="N43" s="317">
        <f t="shared" si="6"/>
        <v>1197.99</v>
      </c>
    </row>
    <row r="44" spans="1:14" ht="30" customHeight="1" outlineLevel="1" thickBot="1">
      <c r="A44" s="320"/>
      <c r="B44" s="121" t="s">
        <v>989</v>
      </c>
      <c r="C44" s="133" t="s">
        <v>572</v>
      </c>
      <c r="D44" s="134" t="s">
        <v>47</v>
      </c>
      <c r="E44" s="151" t="s">
        <v>1087</v>
      </c>
      <c r="F44" s="317">
        <v>560</v>
      </c>
      <c r="G44" s="317"/>
      <c r="H44" s="317">
        <f t="shared" si="11"/>
        <v>756</v>
      </c>
      <c r="I44" s="317">
        <f t="shared" si="12"/>
        <v>543.19999999999993</v>
      </c>
      <c r="J44" s="317">
        <f t="shared" si="13"/>
        <v>520.80000000000007</v>
      </c>
      <c r="L44" s="317">
        <f t="shared" si="4"/>
        <v>571.20000000000005</v>
      </c>
      <c r="M44" s="317">
        <f t="shared" si="5"/>
        <v>0</v>
      </c>
      <c r="N44" s="317">
        <f t="shared" si="6"/>
        <v>771.12</v>
      </c>
    </row>
    <row r="45" spans="1:14" ht="30" customHeight="1" outlineLevel="1" thickBot="1">
      <c r="A45" s="320"/>
      <c r="B45" s="121" t="s">
        <v>989</v>
      </c>
      <c r="C45" s="133" t="s">
        <v>571</v>
      </c>
      <c r="D45" s="134" t="s">
        <v>1032</v>
      </c>
      <c r="E45" s="135" t="s">
        <v>1087</v>
      </c>
      <c r="F45" s="317">
        <v>693</v>
      </c>
      <c r="G45" s="317"/>
      <c r="H45" s="317">
        <f t="shared" si="11"/>
        <v>935.55000000000007</v>
      </c>
      <c r="I45" s="317">
        <f t="shared" si="12"/>
        <v>672.21</v>
      </c>
      <c r="J45" s="317">
        <f t="shared" si="13"/>
        <v>644.49</v>
      </c>
      <c r="L45" s="317">
        <f t="shared" si="4"/>
        <v>706.86</v>
      </c>
      <c r="M45" s="317">
        <f t="shared" si="5"/>
        <v>0</v>
      </c>
      <c r="N45" s="317">
        <f t="shared" si="6"/>
        <v>954.26100000000008</v>
      </c>
    </row>
    <row r="46" spans="1:14" ht="30" customHeight="1" outlineLevel="1" thickBot="1">
      <c r="A46" s="320"/>
      <c r="B46" s="121" t="s">
        <v>989</v>
      </c>
      <c r="C46" s="133" t="s">
        <v>2056</v>
      </c>
      <c r="D46" s="134" t="s">
        <v>1035</v>
      </c>
      <c r="E46" s="135" t="s">
        <v>38</v>
      </c>
      <c r="F46" s="317">
        <v>768</v>
      </c>
      <c r="G46" s="317"/>
      <c r="H46" s="317">
        <f t="shared" si="11"/>
        <v>1036.8000000000002</v>
      </c>
      <c r="I46" s="317">
        <f t="shared" si="12"/>
        <v>744.96</v>
      </c>
      <c r="J46" s="317">
        <f t="shared" si="13"/>
        <v>714.24</v>
      </c>
      <c r="L46" s="317">
        <f t="shared" si="4"/>
        <v>783.36</v>
      </c>
      <c r="M46" s="317">
        <f t="shared" si="5"/>
        <v>0</v>
      </c>
      <c r="N46" s="317">
        <f t="shared" si="6"/>
        <v>1057.5360000000003</v>
      </c>
    </row>
    <row r="47" spans="1:14" ht="30" customHeight="1" outlineLevel="1" thickBot="1">
      <c r="A47" s="320"/>
      <c r="B47" s="121" t="s">
        <v>989</v>
      </c>
      <c r="C47" s="133" t="s">
        <v>2057</v>
      </c>
      <c r="D47" s="134" t="s">
        <v>1034</v>
      </c>
      <c r="E47" s="135" t="s">
        <v>38</v>
      </c>
      <c r="F47" s="317">
        <v>768</v>
      </c>
      <c r="G47" s="317"/>
      <c r="H47" s="317">
        <f t="shared" si="11"/>
        <v>1036.8000000000002</v>
      </c>
      <c r="I47" s="317">
        <f t="shared" si="12"/>
        <v>744.96</v>
      </c>
      <c r="J47" s="317">
        <f t="shared" si="13"/>
        <v>714.24</v>
      </c>
      <c r="L47" s="317">
        <f t="shared" si="4"/>
        <v>783.36</v>
      </c>
      <c r="M47" s="317">
        <f t="shared" si="5"/>
        <v>0</v>
      </c>
      <c r="N47" s="317">
        <f t="shared" si="6"/>
        <v>1057.5360000000003</v>
      </c>
    </row>
    <row r="48" spans="1:14" ht="30" customHeight="1" outlineLevel="1" thickBot="1">
      <c r="A48" s="320"/>
      <c r="B48" s="121" t="s">
        <v>989</v>
      </c>
      <c r="C48" s="133" t="s">
        <v>570</v>
      </c>
      <c r="D48" s="134" t="s">
        <v>1030</v>
      </c>
      <c r="E48" s="135" t="s">
        <v>1087</v>
      </c>
      <c r="F48" s="317">
        <v>830</v>
      </c>
      <c r="G48" s="317"/>
      <c r="H48" s="317">
        <f t="shared" si="11"/>
        <v>1120.5</v>
      </c>
      <c r="I48" s="317">
        <f t="shared" si="12"/>
        <v>805.1</v>
      </c>
      <c r="J48" s="317">
        <f t="shared" si="13"/>
        <v>771.90000000000009</v>
      </c>
      <c r="L48" s="317">
        <f t="shared" si="4"/>
        <v>846.6</v>
      </c>
      <c r="M48" s="317">
        <f t="shared" si="5"/>
        <v>0</v>
      </c>
      <c r="N48" s="317">
        <f t="shared" si="6"/>
        <v>1142.9100000000001</v>
      </c>
    </row>
    <row r="49" spans="1:14" s="441" customFormat="1" ht="30" customHeight="1" outlineLevel="1" thickBot="1">
      <c r="A49" s="455"/>
      <c r="B49" s="445" t="s">
        <v>989</v>
      </c>
      <c r="C49" s="456" t="s">
        <v>765</v>
      </c>
      <c r="D49" s="457" t="s">
        <v>46</v>
      </c>
      <c r="E49" s="458" t="s">
        <v>558</v>
      </c>
      <c r="F49" s="443">
        <v>117</v>
      </c>
      <c r="G49" s="443"/>
      <c r="H49" s="443">
        <f t="shared" si="11"/>
        <v>157.95000000000002</v>
      </c>
      <c r="I49" s="317">
        <f t="shared" si="12"/>
        <v>113.49</v>
      </c>
      <c r="J49" s="317">
        <f t="shared" si="13"/>
        <v>108.81</v>
      </c>
      <c r="L49" s="317">
        <f t="shared" si="4"/>
        <v>119.34</v>
      </c>
      <c r="M49" s="317">
        <f t="shared" si="5"/>
        <v>0</v>
      </c>
      <c r="N49" s="317">
        <f t="shared" si="6"/>
        <v>161.10900000000001</v>
      </c>
    </row>
    <row r="50" spans="1:14" ht="30" customHeight="1" outlineLevel="1" thickBot="1">
      <c r="A50" s="328"/>
      <c r="B50" s="121" t="s">
        <v>989</v>
      </c>
      <c r="C50" s="153" t="s">
        <v>567</v>
      </c>
      <c r="D50" s="154" t="s">
        <v>51</v>
      </c>
      <c r="E50" s="155" t="s">
        <v>1088</v>
      </c>
      <c r="F50" s="317">
        <v>147</v>
      </c>
      <c r="G50" s="317"/>
      <c r="H50" s="317">
        <f t="shared" si="11"/>
        <v>198.45000000000002</v>
      </c>
      <c r="I50" s="317">
        <f t="shared" si="12"/>
        <v>142.59</v>
      </c>
      <c r="J50" s="317">
        <f t="shared" si="13"/>
        <v>136.71</v>
      </c>
      <c r="L50" s="317">
        <f t="shared" si="4"/>
        <v>149.94</v>
      </c>
      <c r="M50" s="317">
        <f t="shared" si="5"/>
        <v>0</v>
      </c>
      <c r="N50" s="317">
        <f t="shared" si="6"/>
        <v>202.41900000000001</v>
      </c>
    </row>
    <row r="51" spans="1:14" ht="30" customHeight="1" outlineLevel="1" thickBot="1">
      <c r="A51" s="183"/>
      <c r="B51" s="121" t="s">
        <v>989</v>
      </c>
      <c r="C51" s="147" t="s">
        <v>766</v>
      </c>
      <c r="D51" s="148" t="s">
        <v>40</v>
      </c>
      <c r="E51" s="173" t="s">
        <v>557</v>
      </c>
      <c r="F51" s="317">
        <v>215</v>
      </c>
      <c r="G51" s="317"/>
      <c r="H51" s="317">
        <f t="shared" si="11"/>
        <v>290.25</v>
      </c>
      <c r="I51" s="317">
        <f t="shared" si="12"/>
        <v>208.54999999999998</v>
      </c>
      <c r="J51" s="317">
        <f t="shared" si="13"/>
        <v>199.95000000000002</v>
      </c>
      <c r="L51" s="317">
        <f t="shared" si="4"/>
        <v>219.3</v>
      </c>
      <c r="M51" s="317">
        <f t="shared" si="5"/>
        <v>0</v>
      </c>
      <c r="N51" s="317">
        <f t="shared" si="6"/>
        <v>296.05500000000001</v>
      </c>
    </row>
    <row r="52" spans="1:14" ht="30" customHeight="1" outlineLevel="1" thickBot="1">
      <c r="A52" s="178"/>
      <c r="B52" s="121" t="s">
        <v>989</v>
      </c>
      <c r="C52" s="133" t="s">
        <v>769</v>
      </c>
      <c r="D52" s="134" t="s">
        <v>42</v>
      </c>
      <c r="E52" s="135" t="s">
        <v>558</v>
      </c>
      <c r="F52" s="317">
        <v>127</v>
      </c>
      <c r="G52" s="317"/>
      <c r="H52" s="317">
        <f t="shared" si="11"/>
        <v>171.45000000000002</v>
      </c>
      <c r="I52" s="317">
        <f t="shared" si="12"/>
        <v>123.19</v>
      </c>
      <c r="J52" s="317">
        <f t="shared" si="13"/>
        <v>118.11</v>
      </c>
      <c r="L52" s="317">
        <f t="shared" si="4"/>
        <v>129.54</v>
      </c>
      <c r="M52" s="317">
        <f t="shared" si="5"/>
        <v>0</v>
      </c>
      <c r="N52" s="317">
        <f t="shared" si="6"/>
        <v>174.87900000000002</v>
      </c>
    </row>
    <row r="53" spans="1:14" ht="30" customHeight="1" outlineLevel="1" thickBot="1">
      <c r="A53" s="327"/>
      <c r="B53" s="121" t="s">
        <v>989</v>
      </c>
      <c r="C53" s="153" t="s">
        <v>568</v>
      </c>
      <c r="D53" s="154" t="s">
        <v>50</v>
      </c>
      <c r="E53" s="155" t="s">
        <v>1088</v>
      </c>
      <c r="F53" s="317">
        <v>322</v>
      </c>
      <c r="G53" s="317"/>
      <c r="H53" s="317">
        <f t="shared" si="11"/>
        <v>434.70000000000005</v>
      </c>
      <c r="I53" s="317">
        <f t="shared" si="12"/>
        <v>312.33999999999997</v>
      </c>
      <c r="J53" s="317">
        <f t="shared" si="13"/>
        <v>299.46000000000004</v>
      </c>
      <c r="L53" s="317">
        <f t="shared" si="4"/>
        <v>328.44</v>
      </c>
      <c r="M53" s="317">
        <f t="shared" si="5"/>
        <v>0</v>
      </c>
      <c r="N53" s="317">
        <f t="shared" si="6"/>
        <v>443.39400000000006</v>
      </c>
    </row>
    <row r="54" spans="1:14" s="276" customFormat="1" ht="30.75" customHeight="1" thickBot="1">
      <c r="A54" s="280"/>
      <c r="B54" s="121" t="s">
        <v>942</v>
      </c>
      <c r="C54" s="506" t="s">
        <v>970</v>
      </c>
      <c r="D54" s="506"/>
      <c r="E54" s="139" t="s">
        <v>1123</v>
      </c>
      <c r="F54" s="317"/>
      <c r="G54" s="317"/>
      <c r="H54" s="317"/>
      <c r="I54" s="317"/>
      <c r="J54" s="317"/>
      <c r="L54" s="317">
        <f t="shared" si="4"/>
        <v>0</v>
      </c>
      <c r="M54" s="317">
        <f t="shared" si="5"/>
        <v>0</v>
      </c>
      <c r="N54" s="317">
        <f t="shared" si="6"/>
        <v>0</v>
      </c>
    </row>
    <row r="55" spans="1:14" ht="39.950000000000003" customHeight="1" outlineLevel="1" thickBot="1">
      <c r="A55" s="186"/>
      <c r="B55" s="121"/>
      <c r="C55" s="147" t="s">
        <v>575</v>
      </c>
      <c r="D55" s="148" t="s">
        <v>1951</v>
      </c>
      <c r="E55" s="184" t="s">
        <v>1958</v>
      </c>
      <c r="F55" s="317">
        <v>9820</v>
      </c>
      <c r="G55" s="317"/>
      <c r="H55" s="317">
        <f t="shared" si="11"/>
        <v>13257</v>
      </c>
      <c r="I55" s="317">
        <f t="shared" ref="I55:I78" si="17">F55*0.95</f>
        <v>9329</v>
      </c>
      <c r="J55" s="317">
        <f t="shared" ref="J55:J78" si="18">F55*0.8</f>
        <v>7856</v>
      </c>
      <c r="L55" s="317">
        <f t="shared" si="4"/>
        <v>10016.4</v>
      </c>
      <c r="M55" s="317">
        <f t="shared" si="5"/>
        <v>0</v>
      </c>
      <c r="N55" s="317">
        <f t="shared" si="6"/>
        <v>13522.14</v>
      </c>
    </row>
    <row r="56" spans="1:14" ht="39.950000000000003" customHeight="1" outlineLevel="1" thickBot="1">
      <c r="A56" s="186"/>
      <c r="B56" s="121" t="s">
        <v>988</v>
      </c>
      <c r="C56" s="156" t="s">
        <v>1444</v>
      </c>
      <c r="D56" s="148" t="s">
        <v>1954</v>
      </c>
      <c r="E56" s="184" t="s">
        <v>1959</v>
      </c>
      <c r="F56" s="317">
        <v>9950</v>
      </c>
      <c r="G56" s="317"/>
      <c r="H56" s="317">
        <f t="shared" ref="H56:H57" si="19">F56*1.35</f>
        <v>13432.5</v>
      </c>
      <c r="I56" s="317">
        <f t="shared" si="17"/>
        <v>9452.5</v>
      </c>
      <c r="J56" s="317">
        <f t="shared" si="18"/>
        <v>7960</v>
      </c>
      <c r="L56" s="317">
        <f t="shared" si="4"/>
        <v>10149</v>
      </c>
      <c r="M56" s="317">
        <f t="shared" si="5"/>
        <v>0</v>
      </c>
      <c r="N56" s="317">
        <f t="shared" si="6"/>
        <v>13701.15</v>
      </c>
    </row>
    <row r="57" spans="1:14" ht="39.950000000000003" customHeight="1" outlineLevel="1" thickBot="1">
      <c r="A57" s="186"/>
      <c r="B57" s="121" t="s">
        <v>988</v>
      </c>
      <c r="C57" s="156" t="s">
        <v>1952</v>
      </c>
      <c r="D57" s="148" t="s">
        <v>1953</v>
      </c>
      <c r="E57" s="160" t="s">
        <v>1957</v>
      </c>
      <c r="F57" s="317">
        <v>7550</v>
      </c>
      <c r="G57" s="317"/>
      <c r="H57" s="317">
        <f t="shared" si="19"/>
        <v>10192.5</v>
      </c>
      <c r="I57" s="317">
        <f t="shared" si="17"/>
        <v>7172.5</v>
      </c>
      <c r="J57" s="317">
        <f t="shared" si="18"/>
        <v>6040</v>
      </c>
      <c r="L57" s="317">
        <f t="shared" si="4"/>
        <v>7701</v>
      </c>
      <c r="M57" s="317">
        <f t="shared" si="5"/>
        <v>0</v>
      </c>
      <c r="N57" s="317">
        <f t="shared" si="6"/>
        <v>10396.35</v>
      </c>
    </row>
    <row r="58" spans="1:14" ht="39.950000000000003" customHeight="1" outlineLevel="1" thickBot="1">
      <c r="A58" s="150"/>
      <c r="B58" s="121"/>
      <c r="C58" s="133" t="s">
        <v>771</v>
      </c>
      <c r="D58" s="134" t="s">
        <v>1949</v>
      </c>
      <c r="E58" s="160" t="s">
        <v>1956</v>
      </c>
      <c r="F58" s="317">
        <v>6110</v>
      </c>
      <c r="G58" s="317"/>
      <c r="H58" s="317">
        <f t="shared" si="11"/>
        <v>8248.5</v>
      </c>
      <c r="I58" s="317">
        <f t="shared" si="17"/>
        <v>5804.5</v>
      </c>
      <c r="J58" s="317">
        <f t="shared" si="18"/>
        <v>4888</v>
      </c>
      <c r="L58" s="317">
        <f t="shared" si="4"/>
        <v>6232.2</v>
      </c>
      <c r="M58" s="317">
        <f t="shared" si="5"/>
        <v>0</v>
      </c>
      <c r="N58" s="317">
        <f t="shared" si="6"/>
        <v>8413.4699999999993</v>
      </c>
    </row>
    <row r="59" spans="1:14" ht="39.950000000000003" customHeight="1" outlineLevel="1" thickBot="1">
      <c r="A59" s="323"/>
      <c r="B59" s="121"/>
      <c r="C59" s="133" t="s">
        <v>1189</v>
      </c>
      <c r="D59" s="134" t="s">
        <v>1950</v>
      </c>
      <c r="E59" s="160" t="s">
        <v>1955</v>
      </c>
      <c r="F59" s="317">
        <v>4420</v>
      </c>
      <c r="G59" s="317"/>
      <c r="H59" s="317">
        <f t="shared" si="11"/>
        <v>5967</v>
      </c>
      <c r="I59" s="317">
        <f t="shared" si="17"/>
        <v>4199</v>
      </c>
      <c r="J59" s="317">
        <f t="shared" si="18"/>
        <v>3536</v>
      </c>
      <c r="L59" s="317">
        <f t="shared" si="4"/>
        <v>4508.3999999999996</v>
      </c>
      <c r="M59" s="317">
        <f t="shared" si="5"/>
        <v>0</v>
      </c>
      <c r="N59" s="317">
        <f t="shared" si="6"/>
        <v>6086.34</v>
      </c>
    </row>
    <row r="60" spans="1:14" ht="30" customHeight="1" outlineLevel="1" thickBot="1">
      <c r="A60" s="150"/>
      <c r="B60" s="121"/>
      <c r="C60" s="133" t="s">
        <v>776</v>
      </c>
      <c r="D60" s="134" t="s">
        <v>55</v>
      </c>
      <c r="E60" s="135" t="s">
        <v>993</v>
      </c>
      <c r="F60" s="317">
        <v>5120</v>
      </c>
      <c r="G60" s="317"/>
      <c r="H60" s="317">
        <f t="shared" si="11"/>
        <v>6912</v>
      </c>
      <c r="I60" s="317">
        <f t="shared" si="17"/>
        <v>4864</v>
      </c>
      <c r="J60" s="317">
        <f t="shared" si="18"/>
        <v>4096</v>
      </c>
      <c r="L60" s="317">
        <f t="shared" si="4"/>
        <v>5222.3999999999996</v>
      </c>
      <c r="M60" s="317">
        <f t="shared" si="5"/>
        <v>0</v>
      </c>
      <c r="N60" s="317">
        <f t="shared" si="6"/>
        <v>7050.24</v>
      </c>
    </row>
    <row r="61" spans="1:14" ht="30" customHeight="1" outlineLevel="1" thickBot="1">
      <c r="A61" s="185"/>
      <c r="B61" s="121"/>
      <c r="C61" s="174" t="s">
        <v>773</v>
      </c>
      <c r="D61" s="175" t="s">
        <v>54</v>
      </c>
      <c r="E61" s="176" t="s">
        <v>1089</v>
      </c>
      <c r="F61" s="317">
        <v>3780</v>
      </c>
      <c r="G61" s="317"/>
      <c r="H61" s="317">
        <f t="shared" si="11"/>
        <v>5103</v>
      </c>
      <c r="I61" s="317">
        <f t="shared" si="17"/>
        <v>3591</v>
      </c>
      <c r="J61" s="317">
        <f t="shared" si="18"/>
        <v>3024</v>
      </c>
      <c r="L61" s="317">
        <f t="shared" si="4"/>
        <v>3855.6</v>
      </c>
      <c r="M61" s="317">
        <f t="shared" si="5"/>
        <v>0</v>
      </c>
      <c r="N61" s="317">
        <f t="shared" si="6"/>
        <v>5205.0600000000004</v>
      </c>
    </row>
    <row r="62" spans="1:14" ht="27.95" customHeight="1" outlineLevel="1" thickBot="1">
      <c r="A62" s="186"/>
      <c r="B62" s="121"/>
      <c r="C62" s="156" t="s">
        <v>777</v>
      </c>
      <c r="D62" s="157" t="s">
        <v>1116</v>
      </c>
      <c r="E62" s="158" t="s">
        <v>1091</v>
      </c>
      <c r="F62" s="317">
        <v>3770</v>
      </c>
      <c r="G62" s="317"/>
      <c r="H62" s="317">
        <f t="shared" si="11"/>
        <v>5089.5</v>
      </c>
      <c r="I62" s="317">
        <f t="shared" si="17"/>
        <v>3581.5</v>
      </c>
      <c r="J62" s="317">
        <f t="shared" si="18"/>
        <v>3016</v>
      </c>
      <c r="L62" s="317">
        <f t="shared" si="4"/>
        <v>3845.4</v>
      </c>
      <c r="M62" s="317">
        <f t="shared" si="5"/>
        <v>0</v>
      </c>
      <c r="N62" s="317">
        <f t="shared" si="6"/>
        <v>5191.29</v>
      </c>
    </row>
    <row r="63" spans="1:14" ht="27.95" customHeight="1" outlineLevel="1" thickBot="1">
      <c r="A63" s="150"/>
      <c r="B63" s="121"/>
      <c r="C63" s="133" t="s">
        <v>772</v>
      </c>
      <c r="D63" s="134" t="s">
        <v>1117</v>
      </c>
      <c r="E63" s="151" t="s">
        <v>1090</v>
      </c>
      <c r="F63" s="317">
        <v>2600</v>
      </c>
      <c r="G63" s="317"/>
      <c r="H63" s="317">
        <f t="shared" si="11"/>
        <v>3510.0000000000005</v>
      </c>
      <c r="I63" s="317">
        <f t="shared" si="17"/>
        <v>2470</v>
      </c>
      <c r="J63" s="317">
        <f t="shared" si="18"/>
        <v>2080</v>
      </c>
      <c r="L63" s="317">
        <f t="shared" si="4"/>
        <v>2652</v>
      </c>
      <c r="M63" s="317">
        <f t="shared" si="5"/>
        <v>0</v>
      </c>
      <c r="N63" s="317">
        <f t="shared" si="6"/>
        <v>3580.2000000000007</v>
      </c>
    </row>
    <row r="64" spans="1:14" ht="27.95" customHeight="1" outlineLevel="1" thickBot="1">
      <c r="A64" s="150"/>
      <c r="B64" s="121"/>
      <c r="C64" s="133" t="s">
        <v>775</v>
      </c>
      <c r="D64" s="134" t="s">
        <v>1118</v>
      </c>
      <c r="E64" s="151" t="s">
        <v>1089</v>
      </c>
      <c r="F64" s="317">
        <v>2630</v>
      </c>
      <c r="G64" s="317"/>
      <c r="H64" s="317">
        <f t="shared" si="11"/>
        <v>3550.5000000000005</v>
      </c>
      <c r="I64" s="317">
        <f t="shared" si="17"/>
        <v>2498.5</v>
      </c>
      <c r="J64" s="317">
        <f t="shared" si="18"/>
        <v>2104</v>
      </c>
      <c r="L64" s="317">
        <f t="shared" si="4"/>
        <v>2682.6</v>
      </c>
      <c r="M64" s="317">
        <f t="shared" si="5"/>
        <v>0</v>
      </c>
      <c r="N64" s="317">
        <f t="shared" si="6"/>
        <v>3621.5100000000007</v>
      </c>
    </row>
    <row r="65" spans="1:14" ht="27.95" customHeight="1" outlineLevel="1" thickBot="1">
      <c r="A65" s="150"/>
      <c r="B65" s="121"/>
      <c r="C65" s="133" t="s">
        <v>778</v>
      </c>
      <c r="D65" s="134" t="s">
        <v>57</v>
      </c>
      <c r="E65" s="151" t="s">
        <v>2270</v>
      </c>
      <c r="F65" s="317">
        <v>2100</v>
      </c>
      <c r="G65" s="317"/>
      <c r="H65" s="317">
        <f t="shared" si="11"/>
        <v>2835</v>
      </c>
      <c r="I65" s="317">
        <f t="shared" si="17"/>
        <v>1995</v>
      </c>
      <c r="J65" s="317">
        <f t="shared" si="18"/>
        <v>1680</v>
      </c>
      <c r="L65" s="317">
        <f t="shared" si="4"/>
        <v>2142</v>
      </c>
      <c r="M65" s="317">
        <f t="shared" si="5"/>
        <v>0</v>
      </c>
      <c r="N65" s="317">
        <f t="shared" si="6"/>
        <v>2891.7000000000003</v>
      </c>
    </row>
    <row r="66" spans="1:14" ht="27.95" customHeight="1" outlineLevel="1" thickBot="1">
      <c r="A66" s="150"/>
      <c r="B66" s="121"/>
      <c r="C66" s="133" t="s">
        <v>779</v>
      </c>
      <c r="D66" s="134" t="s">
        <v>56</v>
      </c>
      <c r="E66" s="151" t="s">
        <v>2271</v>
      </c>
      <c r="F66" s="317">
        <v>1550</v>
      </c>
      <c r="G66" s="317"/>
      <c r="H66" s="317">
        <f t="shared" si="11"/>
        <v>2092.5</v>
      </c>
      <c r="I66" s="317">
        <f t="shared" si="17"/>
        <v>1472.5</v>
      </c>
      <c r="J66" s="317">
        <f t="shared" si="18"/>
        <v>1240</v>
      </c>
      <c r="L66" s="317">
        <f t="shared" si="4"/>
        <v>1581</v>
      </c>
      <c r="M66" s="317">
        <f t="shared" si="5"/>
        <v>0</v>
      </c>
      <c r="N66" s="317">
        <f t="shared" si="6"/>
        <v>2134.35</v>
      </c>
    </row>
    <row r="67" spans="1:14" ht="27.95" customHeight="1" outlineLevel="1" thickBot="1">
      <c r="A67" s="150"/>
      <c r="B67" s="121" t="s">
        <v>988</v>
      </c>
      <c r="C67" s="133" t="s">
        <v>2263</v>
      </c>
      <c r="D67" s="134" t="s">
        <v>2262</v>
      </c>
      <c r="E67" s="151" t="s">
        <v>2272</v>
      </c>
      <c r="F67" s="317">
        <v>2180</v>
      </c>
      <c r="G67" s="317"/>
      <c r="H67" s="317">
        <f t="shared" ref="H67" si="20">F67*1.35</f>
        <v>2943</v>
      </c>
      <c r="I67" s="317">
        <f t="shared" ref="I67" si="21">F67*0.95</f>
        <v>2071</v>
      </c>
      <c r="J67" s="317">
        <f t="shared" ref="J67" si="22">F67*0.8</f>
        <v>1744</v>
      </c>
      <c r="L67" s="317">
        <f t="shared" si="4"/>
        <v>2223.6</v>
      </c>
      <c r="M67" s="317">
        <f t="shared" si="5"/>
        <v>0</v>
      </c>
      <c r="N67" s="317">
        <f t="shared" si="6"/>
        <v>3001.86</v>
      </c>
    </row>
    <row r="68" spans="1:14" ht="27.95" customHeight="1" outlineLevel="1" thickBot="1">
      <c r="A68" s="339"/>
      <c r="B68" s="121" t="s">
        <v>988</v>
      </c>
      <c r="C68" s="133" t="s">
        <v>2264</v>
      </c>
      <c r="D68" s="134" t="s">
        <v>2265</v>
      </c>
      <c r="E68" s="151" t="s">
        <v>1090</v>
      </c>
      <c r="F68" s="317">
        <v>2840</v>
      </c>
      <c r="G68" s="317"/>
      <c r="H68" s="317">
        <f t="shared" ref="H68" si="23">F68*1.35</f>
        <v>3834.0000000000005</v>
      </c>
      <c r="I68" s="317">
        <f t="shared" ref="I68" si="24">F68*0.95</f>
        <v>2698</v>
      </c>
      <c r="J68" s="317">
        <f t="shared" ref="J68" si="25">F68*0.8</f>
        <v>2272</v>
      </c>
      <c r="L68" s="317">
        <f t="shared" si="4"/>
        <v>2896.8</v>
      </c>
      <c r="M68" s="317">
        <f t="shared" si="5"/>
        <v>0</v>
      </c>
      <c r="N68" s="317">
        <f t="shared" si="6"/>
        <v>3910.6800000000007</v>
      </c>
    </row>
    <row r="69" spans="1:14" ht="27.95" customHeight="1" outlineLevel="1" thickBot="1">
      <c r="A69" s="339"/>
      <c r="B69" s="121"/>
      <c r="C69" s="153" t="s">
        <v>2263</v>
      </c>
      <c r="D69" s="154" t="s">
        <v>1445</v>
      </c>
      <c r="E69" s="179" t="s">
        <v>1446</v>
      </c>
      <c r="F69" s="317">
        <v>2030</v>
      </c>
      <c r="G69" s="317"/>
      <c r="H69" s="317">
        <f t="shared" si="11"/>
        <v>2740.5</v>
      </c>
      <c r="I69" s="317">
        <f t="shared" si="17"/>
        <v>1928.5</v>
      </c>
      <c r="J69" s="317">
        <f t="shared" si="18"/>
        <v>1624</v>
      </c>
      <c r="L69" s="317">
        <f t="shared" si="4"/>
        <v>2070.6</v>
      </c>
      <c r="M69" s="317">
        <f t="shared" si="5"/>
        <v>0</v>
      </c>
      <c r="N69" s="317">
        <f t="shared" si="6"/>
        <v>2795.31</v>
      </c>
    </row>
    <row r="70" spans="1:14" ht="27.95" customHeight="1" outlineLevel="1" thickBot="1">
      <c r="A70" s="152"/>
      <c r="B70" s="121"/>
      <c r="C70" s="153" t="s">
        <v>774</v>
      </c>
      <c r="D70" s="154" t="s">
        <v>53</v>
      </c>
      <c r="E70" s="179" t="s">
        <v>1089</v>
      </c>
      <c r="F70" s="317">
        <v>1155</v>
      </c>
      <c r="G70" s="317"/>
      <c r="H70" s="317">
        <f t="shared" si="11"/>
        <v>1559.25</v>
      </c>
      <c r="I70" s="317">
        <f t="shared" si="17"/>
        <v>1097.25</v>
      </c>
      <c r="J70" s="317">
        <f t="shared" si="18"/>
        <v>924</v>
      </c>
      <c r="L70" s="317">
        <f t="shared" si="4"/>
        <v>1178.0999999999999</v>
      </c>
      <c r="M70" s="317">
        <f t="shared" si="5"/>
        <v>0</v>
      </c>
      <c r="N70" s="317">
        <f t="shared" si="6"/>
        <v>1590.4349999999999</v>
      </c>
    </row>
    <row r="71" spans="1:14" ht="27.95" customHeight="1" outlineLevel="1" thickBot="1">
      <c r="A71" s="320"/>
      <c r="B71" s="121"/>
      <c r="C71" s="133" t="s">
        <v>576</v>
      </c>
      <c r="D71" s="134" t="s">
        <v>64</v>
      </c>
      <c r="E71" s="135"/>
      <c r="F71" s="317">
        <v>2090</v>
      </c>
      <c r="G71" s="317"/>
      <c r="H71" s="317">
        <f t="shared" si="11"/>
        <v>2821.5</v>
      </c>
      <c r="I71" s="317">
        <f t="shared" si="17"/>
        <v>1985.5</v>
      </c>
      <c r="J71" s="317">
        <f t="shared" si="18"/>
        <v>1672</v>
      </c>
      <c r="L71" s="317">
        <f t="shared" si="4"/>
        <v>2131.8000000000002</v>
      </c>
      <c r="M71" s="317">
        <f t="shared" si="5"/>
        <v>0</v>
      </c>
      <c r="N71" s="317">
        <f t="shared" si="6"/>
        <v>2877.93</v>
      </c>
    </row>
    <row r="72" spans="1:14" ht="27.95" customHeight="1" outlineLevel="1" thickBot="1">
      <c r="A72" s="329"/>
      <c r="B72" s="121"/>
      <c r="C72" s="180" t="s">
        <v>577</v>
      </c>
      <c r="D72" s="181" t="s">
        <v>65</v>
      </c>
      <c r="E72" s="182"/>
      <c r="F72" s="317">
        <v>4430</v>
      </c>
      <c r="G72" s="317"/>
      <c r="H72" s="317">
        <f t="shared" si="11"/>
        <v>5980.5</v>
      </c>
      <c r="I72" s="317">
        <f t="shared" si="17"/>
        <v>4208.5</v>
      </c>
      <c r="J72" s="317">
        <f t="shared" si="18"/>
        <v>3544</v>
      </c>
      <c r="L72" s="317">
        <f t="shared" si="4"/>
        <v>4518.6000000000004</v>
      </c>
      <c r="M72" s="317">
        <f t="shared" si="5"/>
        <v>0</v>
      </c>
      <c r="N72" s="317">
        <f t="shared" si="6"/>
        <v>6100.11</v>
      </c>
    </row>
    <row r="73" spans="1:14" ht="27.95" customHeight="1" outlineLevel="1" thickBot="1">
      <c r="A73" s="146"/>
      <c r="B73" s="121"/>
      <c r="C73" s="147" t="s">
        <v>780</v>
      </c>
      <c r="D73" s="148" t="s">
        <v>58</v>
      </c>
      <c r="E73" s="173" t="s">
        <v>59</v>
      </c>
      <c r="F73" s="317">
        <v>850</v>
      </c>
      <c r="G73" s="317"/>
      <c r="H73" s="317">
        <f t="shared" si="11"/>
        <v>1147.5</v>
      </c>
      <c r="I73" s="317">
        <f t="shared" si="17"/>
        <v>807.5</v>
      </c>
      <c r="J73" s="317">
        <f t="shared" si="18"/>
        <v>680</v>
      </c>
      <c r="L73" s="317">
        <f t="shared" si="4"/>
        <v>867</v>
      </c>
      <c r="M73" s="317">
        <f t="shared" si="5"/>
        <v>0</v>
      </c>
      <c r="N73" s="317">
        <f t="shared" si="6"/>
        <v>1170.45</v>
      </c>
    </row>
    <row r="74" spans="1:14" ht="27.75" customHeight="1" outlineLevel="1" thickBot="1">
      <c r="A74" s="150"/>
      <c r="B74" s="121"/>
      <c r="C74" s="133" t="s">
        <v>781</v>
      </c>
      <c r="D74" s="134" t="s">
        <v>1548</v>
      </c>
      <c r="E74" s="151" t="s">
        <v>1092</v>
      </c>
      <c r="F74" s="317">
        <v>180</v>
      </c>
      <c r="G74" s="317"/>
      <c r="H74" s="317">
        <f t="shared" si="11"/>
        <v>243.00000000000003</v>
      </c>
      <c r="I74" s="317">
        <f t="shared" si="17"/>
        <v>171</v>
      </c>
      <c r="J74" s="317">
        <f t="shared" si="18"/>
        <v>144</v>
      </c>
      <c r="L74" s="317">
        <f t="shared" si="4"/>
        <v>183.6</v>
      </c>
      <c r="M74" s="317">
        <f t="shared" si="5"/>
        <v>0</v>
      </c>
      <c r="N74" s="317">
        <f t="shared" si="6"/>
        <v>247.86000000000004</v>
      </c>
    </row>
    <row r="75" spans="1:14" ht="27.95" customHeight="1" outlineLevel="1" thickBot="1">
      <c r="A75" s="152"/>
      <c r="B75" s="121"/>
      <c r="C75" s="153" t="s">
        <v>782</v>
      </c>
      <c r="D75" s="154" t="s">
        <v>1549</v>
      </c>
      <c r="E75" s="179" t="s">
        <v>1093</v>
      </c>
      <c r="F75" s="317">
        <v>195</v>
      </c>
      <c r="G75" s="317"/>
      <c r="H75" s="317">
        <f t="shared" si="11"/>
        <v>263.25</v>
      </c>
      <c r="I75" s="317">
        <f t="shared" si="17"/>
        <v>185.25</v>
      </c>
      <c r="J75" s="317">
        <f t="shared" si="18"/>
        <v>156</v>
      </c>
      <c r="L75" s="317">
        <f t="shared" si="4"/>
        <v>198.9</v>
      </c>
      <c r="M75" s="317">
        <f t="shared" si="5"/>
        <v>0</v>
      </c>
      <c r="N75" s="317">
        <f t="shared" si="6"/>
        <v>268.51499999999999</v>
      </c>
    </row>
    <row r="76" spans="1:14" ht="27.95" customHeight="1" outlineLevel="1" thickBot="1">
      <c r="A76" s="146"/>
      <c r="B76" s="121"/>
      <c r="C76" s="147" t="s">
        <v>783</v>
      </c>
      <c r="D76" s="148" t="s">
        <v>60</v>
      </c>
      <c r="E76" s="173" t="s">
        <v>61</v>
      </c>
      <c r="F76" s="317">
        <v>620</v>
      </c>
      <c r="G76" s="317"/>
      <c r="H76" s="317">
        <f t="shared" si="11"/>
        <v>837</v>
      </c>
      <c r="I76" s="317">
        <f t="shared" si="17"/>
        <v>589</v>
      </c>
      <c r="J76" s="317">
        <f t="shared" si="18"/>
        <v>496</v>
      </c>
      <c r="L76" s="317">
        <f t="shared" si="4"/>
        <v>632.4</v>
      </c>
      <c r="M76" s="317">
        <f t="shared" si="5"/>
        <v>0</v>
      </c>
      <c r="N76" s="317">
        <f t="shared" si="6"/>
        <v>853.74</v>
      </c>
    </row>
    <row r="77" spans="1:14" ht="27.95" customHeight="1" outlineLevel="1" thickBot="1">
      <c r="A77" s="323"/>
      <c r="B77" s="121"/>
      <c r="C77" s="133" t="s">
        <v>784</v>
      </c>
      <c r="D77" s="134" t="s">
        <v>62</v>
      </c>
      <c r="E77" s="151" t="s">
        <v>1094</v>
      </c>
      <c r="F77" s="317">
        <v>125</v>
      </c>
      <c r="G77" s="317"/>
      <c r="H77" s="317">
        <f t="shared" si="11"/>
        <v>168.75</v>
      </c>
      <c r="I77" s="317">
        <f t="shared" si="17"/>
        <v>118.75</v>
      </c>
      <c r="J77" s="317">
        <f t="shared" si="18"/>
        <v>100</v>
      </c>
      <c r="L77" s="317">
        <f t="shared" si="4"/>
        <v>127.5</v>
      </c>
      <c r="M77" s="317">
        <f t="shared" si="5"/>
        <v>0</v>
      </c>
      <c r="N77" s="317">
        <f t="shared" si="6"/>
        <v>172.125</v>
      </c>
    </row>
    <row r="78" spans="1:14" s="441" customFormat="1" ht="27.95" customHeight="1" outlineLevel="1" thickBot="1">
      <c r="A78" s="459"/>
      <c r="B78" s="445"/>
      <c r="C78" s="460" t="s">
        <v>2058</v>
      </c>
      <c r="D78" s="461" t="s">
        <v>63</v>
      </c>
      <c r="E78" s="462"/>
      <c r="F78" s="443">
        <v>182</v>
      </c>
      <c r="G78" s="443"/>
      <c r="H78" s="443">
        <f t="shared" si="11"/>
        <v>245.70000000000002</v>
      </c>
      <c r="I78" s="443">
        <f t="shared" si="17"/>
        <v>172.9</v>
      </c>
      <c r="J78" s="443">
        <f t="shared" si="18"/>
        <v>145.6</v>
      </c>
      <c r="L78" s="317">
        <f t="shared" ref="L78:L107" si="26">F78*1.02</f>
        <v>185.64000000000001</v>
      </c>
      <c r="M78" s="317">
        <f t="shared" ref="M78:M107" si="27">G78*1.02</f>
        <v>0</v>
      </c>
      <c r="N78" s="317">
        <f t="shared" ref="N78:N107" si="28">H78*1.02</f>
        <v>250.61400000000003</v>
      </c>
    </row>
    <row r="79" spans="1:14" ht="15.75" thickBot="1">
      <c r="A79" s="280"/>
      <c r="B79" s="121" t="s">
        <v>943</v>
      </c>
      <c r="C79" s="281" t="s">
        <v>1571</v>
      </c>
      <c r="D79" s="282"/>
      <c r="E79" s="285" t="s">
        <v>1123</v>
      </c>
      <c r="F79" s="317"/>
      <c r="G79" s="317"/>
      <c r="H79" s="317"/>
      <c r="I79" s="317"/>
      <c r="J79" s="317"/>
      <c r="L79" s="317">
        <f t="shared" si="26"/>
        <v>0</v>
      </c>
      <c r="M79" s="317">
        <f t="shared" si="27"/>
        <v>0</v>
      </c>
      <c r="N79" s="317">
        <f t="shared" si="28"/>
        <v>0</v>
      </c>
    </row>
    <row r="80" spans="1:14" ht="27.95" customHeight="1" outlineLevel="1" thickBot="1">
      <c r="A80" s="132"/>
      <c r="B80" s="121"/>
      <c r="C80" s="133" t="s">
        <v>785</v>
      </c>
      <c r="D80" s="134" t="s">
        <v>1115</v>
      </c>
      <c r="E80" s="151" t="s">
        <v>1114</v>
      </c>
      <c r="F80" s="317">
        <v>1110</v>
      </c>
      <c r="G80" s="317"/>
      <c r="H80" s="317">
        <f t="shared" si="11"/>
        <v>1498.5</v>
      </c>
      <c r="I80" s="317">
        <f t="shared" ref="I80:I81" si="29">F80*0.95</f>
        <v>1054.5</v>
      </c>
      <c r="J80" s="317">
        <f t="shared" ref="J80:J81" si="30">F80*0.8</f>
        <v>888</v>
      </c>
      <c r="L80" s="317">
        <f t="shared" si="26"/>
        <v>1132.2</v>
      </c>
      <c r="M80" s="317">
        <f t="shared" si="27"/>
        <v>0</v>
      </c>
      <c r="N80" s="317">
        <f t="shared" si="28"/>
        <v>1528.47</v>
      </c>
    </row>
    <row r="81" spans="1:14" ht="27.95" customHeight="1" outlineLevel="1" thickBot="1">
      <c r="A81" s="161"/>
      <c r="B81" s="121"/>
      <c r="C81" s="162" t="s">
        <v>786</v>
      </c>
      <c r="D81" s="163" t="s">
        <v>66</v>
      </c>
      <c r="E81" s="164" t="s">
        <v>1095</v>
      </c>
      <c r="F81" s="317">
        <v>1100</v>
      </c>
      <c r="G81" s="317"/>
      <c r="H81" s="317">
        <f t="shared" si="11"/>
        <v>1485</v>
      </c>
      <c r="I81" s="317">
        <f t="shared" si="29"/>
        <v>1045</v>
      </c>
      <c r="J81" s="317">
        <f t="shared" si="30"/>
        <v>880</v>
      </c>
      <c r="L81" s="317">
        <f t="shared" si="26"/>
        <v>1122</v>
      </c>
      <c r="M81" s="317">
        <f t="shared" si="27"/>
        <v>0</v>
      </c>
      <c r="N81" s="317">
        <f t="shared" si="28"/>
        <v>1514.7</v>
      </c>
    </row>
    <row r="82" spans="1:14" ht="29.25" customHeight="1" thickBot="1">
      <c r="A82" s="280"/>
      <c r="B82" s="121" t="s">
        <v>1342</v>
      </c>
      <c r="C82" s="507" t="s">
        <v>1415</v>
      </c>
      <c r="D82" s="507"/>
      <c r="E82" s="285" t="s">
        <v>1123</v>
      </c>
      <c r="F82" s="317"/>
      <c r="G82" s="317"/>
      <c r="H82" s="317"/>
      <c r="I82" s="317"/>
      <c r="J82" s="317"/>
      <c r="L82" s="317">
        <f t="shared" si="26"/>
        <v>0</v>
      </c>
      <c r="M82" s="317">
        <f t="shared" si="27"/>
        <v>0</v>
      </c>
      <c r="N82" s="317">
        <f t="shared" si="28"/>
        <v>0</v>
      </c>
    </row>
    <row r="83" spans="1:14" ht="27.95" customHeight="1" outlineLevel="1" thickBot="1">
      <c r="A83" s="186"/>
      <c r="B83" s="121"/>
      <c r="C83" s="156" t="s">
        <v>787</v>
      </c>
      <c r="D83" s="157" t="s">
        <v>67</v>
      </c>
      <c r="E83" s="177" t="s">
        <v>1096</v>
      </c>
      <c r="F83" s="317">
        <v>1135</v>
      </c>
      <c r="G83" s="317"/>
      <c r="H83" s="317">
        <f t="shared" si="11"/>
        <v>1532.25</v>
      </c>
      <c r="I83" s="317">
        <f t="shared" ref="I83:I93" si="31">F83*0.95</f>
        <v>1078.25</v>
      </c>
      <c r="J83" s="317">
        <f t="shared" ref="J83:J93" si="32">F83*0.8</f>
        <v>908</v>
      </c>
      <c r="L83" s="317">
        <f t="shared" si="26"/>
        <v>1157.7</v>
      </c>
      <c r="M83" s="317">
        <f t="shared" si="27"/>
        <v>0</v>
      </c>
      <c r="N83" s="317">
        <f t="shared" si="28"/>
        <v>1562.895</v>
      </c>
    </row>
    <row r="84" spans="1:14" ht="27.95" customHeight="1" outlineLevel="1" thickBot="1">
      <c r="A84" s="326"/>
      <c r="B84" s="121"/>
      <c r="C84" s="133" t="s">
        <v>581</v>
      </c>
      <c r="D84" s="134" t="s">
        <v>79</v>
      </c>
      <c r="E84" s="135" t="s">
        <v>80</v>
      </c>
      <c r="F84" s="317">
        <v>1320</v>
      </c>
      <c r="G84" s="317"/>
      <c r="H84" s="317">
        <f t="shared" si="11"/>
        <v>1782.0000000000002</v>
      </c>
      <c r="I84" s="317">
        <f t="shared" si="31"/>
        <v>1254</v>
      </c>
      <c r="J84" s="317">
        <f t="shared" si="32"/>
        <v>1056</v>
      </c>
      <c r="L84" s="317">
        <f t="shared" si="26"/>
        <v>1346.4</v>
      </c>
      <c r="M84" s="317">
        <f t="shared" si="27"/>
        <v>0</v>
      </c>
      <c r="N84" s="317">
        <f t="shared" si="28"/>
        <v>1817.6400000000003</v>
      </c>
    </row>
    <row r="85" spans="1:14" ht="27.95" customHeight="1" outlineLevel="1" thickBot="1">
      <c r="A85" s="326"/>
      <c r="B85" s="121"/>
      <c r="C85" s="133" t="s">
        <v>578</v>
      </c>
      <c r="D85" s="134" t="s">
        <v>74</v>
      </c>
      <c r="E85" s="135" t="s">
        <v>75</v>
      </c>
      <c r="F85" s="317">
        <v>1360</v>
      </c>
      <c r="G85" s="317"/>
      <c r="H85" s="317">
        <f t="shared" si="11"/>
        <v>1836.0000000000002</v>
      </c>
      <c r="I85" s="317">
        <f t="shared" si="31"/>
        <v>1292</v>
      </c>
      <c r="J85" s="317">
        <f t="shared" si="32"/>
        <v>1088</v>
      </c>
      <c r="L85" s="317">
        <f t="shared" si="26"/>
        <v>1387.2</v>
      </c>
      <c r="M85" s="317">
        <f t="shared" si="27"/>
        <v>0</v>
      </c>
      <c r="N85" s="317">
        <f t="shared" si="28"/>
        <v>1872.7200000000003</v>
      </c>
    </row>
    <row r="86" spans="1:14" ht="27.95" customHeight="1" outlineLevel="1" thickBot="1">
      <c r="A86" s="178"/>
      <c r="B86" s="121"/>
      <c r="C86" s="133" t="s">
        <v>1190</v>
      </c>
      <c r="D86" s="134" t="s">
        <v>2102</v>
      </c>
      <c r="E86" s="135"/>
      <c r="F86" s="317">
        <v>3330</v>
      </c>
      <c r="G86" s="317"/>
      <c r="H86" s="317">
        <f t="shared" si="11"/>
        <v>4495.5</v>
      </c>
      <c r="I86" s="317">
        <f t="shared" si="31"/>
        <v>3163.5</v>
      </c>
      <c r="J86" s="317">
        <f t="shared" si="32"/>
        <v>2664</v>
      </c>
      <c r="L86" s="317">
        <f t="shared" si="26"/>
        <v>3396.6</v>
      </c>
      <c r="M86" s="317">
        <f t="shared" si="27"/>
        <v>0</v>
      </c>
      <c r="N86" s="317">
        <f t="shared" si="28"/>
        <v>4585.41</v>
      </c>
    </row>
    <row r="87" spans="1:14" ht="27.95" customHeight="1" outlineLevel="1" thickBot="1">
      <c r="A87" s="323"/>
      <c r="B87" s="121"/>
      <c r="C87" s="133" t="s">
        <v>579</v>
      </c>
      <c r="D87" s="134" t="s">
        <v>76</v>
      </c>
      <c r="E87" s="135" t="s">
        <v>75</v>
      </c>
      <c r="F87" s="317">
        <v>2600</v>
      </c>
      <c r="G87" s="317"/>
      <c r="H87" s="317">
        <f t="shared" si="11"/>
        <v>3510.0000000000005</v>
      </c>
      <c r="I87" s="317">
        <f t="shared" si="31"/>
        <v>2470</v>
      </c>
      <c r="J87" s="317">
        <f t="shared" si="32"/>
        <v>2080</v>
      </c>
      <c r="L87" s="317">
        <f t="shared" si="26"/>
        <v>2652</v>
      </c>
      <c r="M87" s="317">
        <f t="shared" si="27"/>
        <v>0</v>
      </c>
      <c r="N87" s="317">
        <f t="shared" si="28"/>
        <v>3580.2000000000007</v>
      </c>
    </row>
    <row r="88" spans="1:14" ht="27.95" customHeight="1" outlineLevel="1" thickBot="1">
      <c r="A88" s="178"/>
      <c r="B88" s="121"/>
      <c r="C88" s="133" t="s">
        <v>788</v>
      </c>
      <c r="D88" s="134" t="s">
        <v>68</v>
      </c>
      <c r="E88" s="135" t="s">
        <v>1097</v>
      </c>
      <c r="F88" s="317">
        <v>2300</v>
      </c>
      <c r="G88" s="317"/>
      <c r="H88" s="317">
        <f t="shared" si="11"/>
        <v>3105</v>
      </c>
      <c r="I88" s="317">
        <f t="shared" si="31"/>
        <v>2185</v>
      </c>
      <c r="J88" s="317">
        <f t="shared" si="32"/>
        <v>1840</v>
      </c>
      <c r="L88" s="317">
        <f t="shared" si="26"/>
        <v>2346</v>
      </c>
      <c r="M88" s="317">
        <f t="shared" si="27"/>
        <v>0</v>
      </c>
      <c r="N88" s="317">
        <f t="shared" si="28"/>
        <v>3167.1</v>
      </c>
    </row>
    <row r="89" spans="1:14" ht="27.95" customHeight="1" outlineLevel="1" thickBot="1">
      <c r="A89" s="327"/>
      <c r="B89" s="121"/>
      <c r="C89" s="153" t="s">
        <v>580</v>
      </c>
      <c r="D89" s="154" t="s">
        <v>77</v>
      </c>
      <c r="E89" s="155" t="s">
        <v>78</v>
      </c>
      <c r="F89" s="317">
        <v>4790</v>
      </c>
      <c r="G89" s="317"/>
      <c r="H89" s="317">
        <f t="shared" si="11"/>
        <v>6466.5</v>
      </c>
      <c r="I89" s="317">
        <f t="shared" si="31"/>
        <v>4550.5</v>
      </c>
      <c r="J89" s="317">
        <f t="shared" si="32"/>
        <v>3832</v>
      </c>
      <c r="L89" s="317">
        <f t="shared" si="26"/>
        <v>4885.8</v>
      </c>
      <c r="M89" s="317">
        <f t="shared" si="27"/>
        <v>0</v>
      </c>
      <c r="N89" s="317">
        <f t="shared" si="28"/>
        <v>6595.83</v>
      </c>
    </row>
    <row r="90" spans="1:14" ht="27.95" customHeight="1" outlineLevel="1" thickBot="1">
      <c r="A90" s="146"/>
      <c r="B90" s="121"/>
      <c r="C90" s="147" t="s">
        <v>582</v>
      </c>
      <c r="D90" s="148" t="s">
        <v>1960</v>
      </c>
      <c r="E90" s="173" t="s">
        <v>41</v>
      </c>
      <c r="F90" s="317">
        <v>240</v>
      </c>
      <c r="G90" s="317"/>
      <c r="H90" s="317">
        <f t="shared" si="11"/>
        <v>324</v>
      </c>
      <c r="I90" s="317">
        <f t="shared" si="31"/>
        <v>228</v>
      </c>
      <c r="J90" s="317">
        <f t="shared" si="32"/>
        <v>192</v>
      </c>
      <c r="L90" s="317">
        <f t="shared" si="26"/>
        <v>244.8</v>
      </c>
      <c r="M90" s="317">
        <f t="shared" si="27"/>
        <v>0</v>
      </c>
      <c r="N90" s="317">
        <f t="shared" si="28"/>
        <v>330.48</v>
      </c>
    </row>
    <row r="91" spans="1:14" ht="27.95" customHeight="1" outlineLevel="1" thickBot="1">
      <c r="A91" s="150"/>
      <c r="B91" s="121"/>
      <c r="C91" s="133" t="s">
        <v>791</v>
      </c>
      <c r="D91" s="134" t="s">
        <v>1961</v>
      </c>
      <c r="E91" s="135" t="s">
        <v>41</v>
      </c>
      <c r="F91" s="317">
        <v>305</v>
      </c>
      <c r="G91" s="317"/>
      <c r="H91" s="317">
        <f t="shared" si="11"/>
        <v>411.75</v>
      </c>
      <c r="I91" s="317">
        <f t="shared" si="31"/>
        <v>289.75</v>
      </c>
      <c r="J91" s="317">
        <f t="shared" si="32"/>
        <v>244</v>
      </c>
      <c r="L91" s="317">
        <f t="shared" si="26"/>
        <v>311.10000000000002</v>
      </c>
      <c r="M91" s="317">
        <f t="shared" si="27"/>
        <v>0</v>
      </c>
      <c r="N91" s="317">
        <f t="shared" si="28"/>
        <v>419.98500000000001</v>
      </c>
    </row>
    <row r="92" spans="1:14" ht="27.95" customHeight="1" outlineLevel="1" thickBot="1">
      <c r="A92" s="150"/>
      <c r="B92" s="121"/>
      <c r="C92" s="133" t="s">
        <v>789</v>
      </c>
      <c r="D92" s="134" t="s">
        <v>70</v>
      </c>
      <c r="E92" s="135" t="s">
        <v>71</v>
      </c>
      <c r="F92" s="317">
        <v>770</v>
      </c>
      <c r="G92" s="317"/>
      <c r="H92" s="317">
        <f t="shared" ref="H92:H107" si="33">F92*1.35</f>
        <v>1039.5</v>
      </c>
      <c r="I92" s="317">
        <f t="shared" si="31"/>
        <v>731.5</v>
      </c>
      <c r="J92" s="317">
        <f t="shared" si="32"/>
        <v>616</v>
      </c>
      <c r="L92" s="317">
        <f t="shared" si="26"/>
        <v>785.4</v>
      </c>
      <c r="M92" s="317">
        <f t="shared" si="27"/>
        <v>0</v>
      </c>
      <c r="N92" s="317">
        <f t="shared" si="28"/>
        <v>1060.29</v>
      </c>
    </row>
    <row r="93" spans="1:14" ht="27.95" customHeight="1" outlineLevel="1" thickBot="1">
      <c r="A93" s="152"/>
      <c r="B93" s="121"/>
      <c r="C93" s="153" t="s">
        <v>790</v>
      </c>
      <c r="D93" s="154" t="s">
        <v>73</v>
      </c>
      <c r="E93" s="155" t="s">
        <v>71</v>
      </c>
      <c r="F93" s="317">
        <v>770</v>
      </c>
      <c r="G93" s="317"/>
      <c r="H93" s="317">
        <f t="shared" si="33"/>
        <v>1039.5</v>
      </c>
      <c r="I93" s="317">
        <f t="shared" si="31"/>
        <v>731.5</v>
      </c>
      <c r="J93" s="317">
        <f t="shared" si="32"/>
        <v>616</v>
      </c>
      <c r="L93" s="317">
        <f t="shared" si="26"/>
        <v>785.4</v>
      </c>
      <c r="M93" s="317">
        <f t="shared" si="27"/>
        <v>0</v>
      </c>
      <c r="N93" s="317">
        <f t="shared" si="28"/>
        <v>1060.29</v>
      </c>
    </row>
    <row r="94" spans="1:14" ht="27.95" customHeight="1" outlineLevel="1" thickBot="1">
      <c r="A94" s="152"/>
      <c r="B94" s="121" t="s">
        <v>988</v>
      </c>
      <c r="C94" s="153" t="s">
        <v>2106</v>
      </c>
      <c r="D94" s="154" t="s">
        <v>2107</v>
      </c>
      <c r="E94" s="155"/>
      <c r="F94" s="317">
        <v>178</v>
      </c>
      <c r="G94" s="317"/>
      <c r="H94" s="317">
        <f t="shared" ref="H94" si="34">F94*1.35</f>
        <v>240.3</v>
      </c>
      <c r="I94" s="317">
        <f t="shared" ref="I94" si="35">F94*0.95</f>
        <v>169.1</v>
      </c>
      <c r="J94" s="317">
        <f t="shared" ref="J94" si="36">F94*0.8</f>
        <v>142.4</v>
      </c>
      <c r="L94" s="317">
        <f t="shared" si="26"/>
        <v>181.56</v>
      </c>
      <c r="M94" s="317">
        <f t="shared" si="27"/>
        <v>0</v>
      </c>
      <c r="N94" s="317">
        <f t="shared" si="28"/>
        <v>245.10600000000002</v>
      </c>
    </row>
    <row r="95" spans="1:14" ht="15.75" thickBot="1">
      <c r="A95" s="29"/>
      <c r="B95" s="121" t="s">
        <v>1343</v>
      </c>
      <c r="C95" s="30" t="s">
        <v>955</v>
      </c>
      <c r="D95" s="31"/>
      <c r="E95" s="32" t="s">
        <v>1123</v>
      </c>
      <c r="F95" s="317"/>
      <c r="G95" s="317"/>
      <c r="H95" s="317"/>
      <c r="I95" s="317"/>
      <c r="J95" s="317"/>
      <c r="L95" s="317">
        <f t="shared" si="26"/>
        <v>0</v>
      </c>
      <c r="M95" s="317">
        <f t="shared" si="27"/>
        <v>0</v>
      </c>
      <c r="N95" s="317">
        <f t="shared" si="28"/>
        <v>0</v>
      </c>
    </row>
    <row r="96" spans="1:14" s="44" customFormat="1" ht="28.5" customHeight="1" outlineLevel="1" thickBot="1">
      <c r="A96" s="45"/>
      <c r="B96" s="121"/>
      <c r="C96" s="46" t="s">
        <v>610</v>
      </c>
      <c r="D96" s="47" t="s">
        <v>512</v>
      </c>
      <c r="E96" s="48" t="s">
        <v>513</v>
      </c>
      <c r="F96" s="317">
        <v>2.2000000000000002</v>
      </c>
      <c r="G96" s="317"/>
      <c r="H96" s="317">
        <f t="shared" si="33"/>
        <v>2.9700000000000006</v>
      </c>
      <c r="I96" s="317">
        <f t="shared" ref="I96:I107" si="37">F96*0.95</f>
        <v>2.09</v>
      </c>
      <c r="J96" s="317">
        <f t="shared" ref="J96:J107" si="38">F96*0.8</f>
        <v>1.7600000000000002</v>
      </c>
      <c r="L96" s="317">
        <f t="shared" si="26"/>
        <v>2.2440000000000002</v>
      </c>
      <c r="M96" s="317">
        <f t="shared" si="27"/>
        <v>0</v>
      </c>
      <c r="N96" s="317">
        <f t="shared" si="28"/>
        <v>3.0294000000000008</v>
      </c>
    </row>
    <row r="97" spans="1:14" s="44" customFormat="1" ht="28.5" customHeight="1" outlineLevel="1" thickBot="1">
      <c r="A97" s="45"/>
      <c r="B97" s="121"/>
      <c r="C97" s="46" t="s">
        <v>608</v>
      </c>
      <c r="D97" s="47" t="s">
        <v>514</v>
      </c>
      <c r="E97" s="48" t="s">
        <v>515</v>
      </c>
      <c r="F97" s="317">
        <v>2.8</v>
      </c>
      <c r="G97" s="317"/>
      <c r="H97" s="317">
        <f t="shared" si="33"/>
        <v>3.78</v>
      </c>
      <c r="I97" s="317">
        <f t="shared" si="37"/>
        <v>2.6599999999999997</v>
      </c>
      <c r="J97" s="317">
        <f t="shared" si="38"/>
        <v>2.2399999999999998</v>
      </c>
      <c r="L97" s="317">
        <f t="shared" si="26"/>
        <v>2.8559999999999999</v>
      </c>
      <c r="M97" s="317">
        <f t="shared" si="27"/>
        <v>0</v>
      </c>
      <c r="N97" s="317">
        <f t="shared" si="28"/>
        <v>3.8555999999999999</v>
      </c>
    </row>
    <row r="98" spans="1:14" s="44" customFormat="1" ht="28.5" customHeight="1" outlineLevel="1" thickBot="1">
      <c r="A98" s="45"/>
      <c r="B98" s="121"/>
      <c r="C98" s="46" t="s">
        <v>609</v>
      </c>
      <c r="D98" s="47" t="s">
        <v>510</v>
      </c>
      <c r="E98" s="48" t="s">
        <v>511</v>
      </c>
      <c r="F98" s="317">
        <v>3.7</v>
      </c>
      <c r="G98" s="317"/>
      <c r="H98" s="317">
        <f t="shared" si="33"/>
        <v>4.995000000000001</v>
      </c>
      <c r="I98" s="317">
        <f t="shared" si="37"/>
        <v>3.5150000000000001</v>
      </c>
      <c r="J98" s="317">
        <f t="shared" si="38"/>
        <v>2.9600000000000004</v>
      </c>
      <c r="L98" s="317">
        <f t="shared" si="26"/>
        <v>3.7740000000000005</v>
      </c>
      <c r="M98" s="317">
        <f t="shared" si="27"/>
        <v>0</v>
      </c>
      <c r="N98" s="317">
        <f t="shared" si="28"/>
        <v>5.0949000000000009</v>
      </c>
    </row>
    <row r="99" spans="1:14" s="44" customFormat="1" ht="28.5" customHeight="1" outlineLevel="1" thickBot="1">
      <c r="A99" s="45"/>
      <c r="B99" s="121"/>
      <c r="C99" s="46" t="s">
        <v>607</v>
      </c>
      <c r="D99" s="47" t="s">
        <v>508</v>
      </c>
      <c r="E99" s="48" t="s">
        <v>509</v>
      </c>
      <c r="F99" s="317">
        <v>45</v>
      </c>
      <c r="G99" s="317"/>
      <c r="H99" s="317">
        <f t="shared" si="33"/>
        <v>60.750000000000007</v>
      </c>
      <c r="I99" s="317">
        <f t="shared" si="37"/>
        <v>42.75</v>
      </c>
      <c r="J99" s="317">
        <f t="shared" si="38"/>
        <v>36</v>
      </c>
      <c r="L99" s="317">
        <f t="shared" si="26"/>
        <v>45.9</v>
      </c>
      <c r="M99" s="317">
        <f t="shared" si="27"/>
        <v>0</v>
      </c>
      <c r="N99" s="317">
        <f t="shared" si="28"/>
        <v>61.965000000000011</v>
      </c>
    </row>
    <row r="100" spans="1:14" s="44" customFormat="1" ht="28.5" customHeight="1" outlineLevel="1" thickBot="1">
      <c r="A100" s="45"/>
      <c r="B100" s="121"/>
      <c r="C100" s="46" t="s">
        <v>606</v>
      </c>
      <c r="D100" s="47" t="s">
        <v>506</v>
      </c>
      <c r="E100" s="48" t="s">
        <v>507</v>
      </c>
      <c r="F100" s="317">
        <v>66</v>
      </c>
      <c r="G100" s="317"/>
      <c r="H100" s="317">
        <f t="shared" si="33"/>
        <v>89.100000000000009</v>
      </c>
      <c r="I100" s="317">
        <f t="shared" si="37"/>
        <v>62.699999999999996</v>
      </c>
      <c r="J100" s="317">
        <f t="shared" si="38"/>
        <v>52.800000000000004</v>
      </c>
      <c r="L100" s="317">
        <f t="shared" si="26"/>
        <v>67.320000000000007</v>
      </c>
      <c r="M100" s="317">
        <f t="shared" si="27"/>
        <v>0</v>
      </c>
      <c r="N100" s="317">
        <f t="shared" si="28"/>
        <v>90.882000000000005</v>
      </c>
    </row>
    <row r="101" spans="1:14" s="44" customFormat="1" ht="28.5" customHeight="1" outlineLevel="1" thickBot="1">
      <c r="A101" s="45"/>
      <c r="B101" s="121"/>
      <c r="C101" s="46" t="s">
        <v>605</v>
      </c>
      <c r="D101" s="47" t="s">
        <v>504</v>
      </c>
      <c r="E101" s="48" t="s">
        <v>505</v>
      </c>
      <c r="F101" s="317">
        <v>90</v>
      </c>
      <c r="G101" s="317"/>
      <c r="H101" s="317">
        <f t="shared" si="33"/>
        <v>121.50000000000001</v>
      </c>
      <c r="I101" s="317">
        <f t="shared" si="37"/>
        <v>85.5</v>
      </c>
      <c r="J101" s="317">
        <f t="shared" si="38"/>
        <v>72</v>
      </c>
      <c r="L101" s="317">
        <f t="shared" si="26"/>
        <v>91.8</v>
      </c>
      <c r="M101" s="317">
        <f t="shared" si="27"/>
        <v>0</v>
      </c>
      <c r="N101" s="317">
        <f t="shared" si="28"/>
        <v>123.93000000000002</v>
      </c>
    </row>
    <row r="102" spans="1:14" s="44" customFormat="1" ht="28.5" customHeight="1" outlineLevel="1" thickBot="1">
      <c r="A102" s="45"/>
      <c r="B102" s="121"/>
      <c r="C102" s="46" t="s">
        <v>599</v>
      </c>
      <c r="D102" s="47" t="s">
        <v>518</v>
      </c>
      <c r="E102" s="48" t="s">
        <v>519</v>
      </c>
      <c r="F102" s="317">
        <v>205</v>
      </c>
      <c r="G102" s="317"/>
      <c r="H102" s="317">
        <f t="shared" si="33"/>
        <v>276.75</v>
      </c>
      <c r="I102" s="317">
        <f t="shared" si="37"/>
        <v>194.75</v>
      </c>
      <c r="J102" s="317">
        <f t="shared" si="38"/>
        <v>164</v>
      </c>
      <c r="L102" s="317">
        <f t="shared" si="26"/>
        <v>209.1</v>
      </c>
      <c r="M102" s="317">
        <f t="shared" si="27"/>
        <v>0</v>
      </c>
      <c r="N102" s="317">
        <f t="shared" si="28"/>
        <v>282.28500000000003</v>
      </c>
    </row>
    <row r="103" spans="1:14" s="44" customFormat="1" ht="28.5" customHeight="1" outlineLevel="1" thickBot="1">
      <c r="A103" s="45"/>
      <c r="B103" s="121"/>
      <c r="C103" s="244" t="s">
        <v>602</v>
      </c>
      <c r="D103" s="47" t="s">
        <v>522</v>
      </c>
      <c r="E103" s="48" t="s">
        <v>523</v>
      </c>
      <c r="F103" s="317">
        <v>445</v>
      </c>
      <c r="G103" s="317"/>
      <c r="H103" s="317">
        <f t="shared" si="33"/>
        <v>600.75</v>
      </c>
      <c r="I103" s="317">
        <f t="shared" si="37"/>
        <v>422.75</v>
      </c>
      <c r="J103" s="317">
        <f t="shared" si="38"/>
        <v>356</v>
      </c>
      <c r="L103" s="317">
        <f t="shared" si="26"/>
        <v>453.90000000000003</v>
      </c>
      <c r="M103" s="317">
        <f t="shared" si="27"/>
        <v>0</v>
      </c>
      <c r="N103" s="317">
        <f t="shared" si="28"/>
        <v>612.76499999999999</v>
      </c>
    </row>
    <row r="104" spans="1:14" s="44" customFormat="1" ht="28.5" customHeight="1" outlineLevel="1" thickBot="1">
      <c r="A104" s="45"/>
      <c r="B104" s="121"/>
      <c r="C104" s="46" t="s">
        <v>600</v>
      </c>
      <c r="D104" s="47" t="s">
        <v>520</v>
      </c>
      <c r="E104" s="48" t="s">
        <v>521</v>
      </c>
      <c r="F104" s="317">
        <v>480</v>
      </c>
      <c r="G104" s="317"/>
      <c r="H104" s="317">
        <f t="shared" si="33"/>
        <v>648</v>
      </c>
      <c r="I104" s="317">
        <f t="shared" si="37"/>
        <v>456</v>
      </c>
      <c r="J104" s="317">
        <f t="shared" si="38"/>
        <v>384</v>
      </c>
      <c r="L104" s="317">
        <f t="shared" si="26"/>
        <v>489.6</v>
      </c>
      <c r="M104" s="317">
        <f t="shared" si="27"/>
        <v>0</v>
      </c>
      <c r="N104" s="317">
        <f t="shared" si="28"/>
        <v>660.96</v>
      </c>
    </row>
    <row r="105" spans="1:14" s="44" customFormat="1" ht="28.5" customHeight="1" outlineLevel="1" thickBot="1">
      <c r="A105" s="45"/>
      <c r="B105" s="121"/>
      <c r="C105" s="46" t="s">
        <v>604</v>
      </c>
      <c r="D105" s="47" t="s">
        <v>516</v>
      </c>
      <c r="E105" s="48" t="s">
        <v>517</v>
      </c>
      <c r="F105" s="317">
        <v>625</v>
      </c>
      <c r="G105" s="317"/>
      <c r="H105" s="317">
        <f t="shared" si="33"/>
        <v>843.75</v>
      </c>
      <c r="I105" s="317">
        <f t="shared" si="37"/>
        <v>593.75</v>
      </c>
      <c r="J105" s="317">
        <f t="shared" si="38"/>
        <v>500</v>
      </c>
      <c r="L105" s="317">
        <f t="shared" si="26"/>
        <v>637.5</v>
      </c>
      <c r="M105" s="317">
        <f t="shared" si="27"/>
        <v>0</v>
      </c>
      <c r="N105" s="317">
        <f t="shared" si="28"/>
        <v>860.625</v>
      </c>
    </row>
    <row r="106" spans="1:14" s="44" customFormat="1" ht="28.5" customHeight="1" outlineLevel="1" thickBot="1">
      <c r="A106" s="45"/>
      <c r="B106" s="121"/>
      <c r="C106" s="46" t="s">
        <v>603</v>
      </c>
      <c r="D106" s="47" t="s">
        <v>526</v>
      </c>
      <c r="E106" s="48" t="s">
        <v>523</v>
      </c>
      <c r="F106" s="317">
        <v>610</v>
      </c>
      <c r="G106" s="317"/>
      <c r="H106" s="317">
        <f t="shared" si="33"/>
        <v>823.5</v>
      </c>
      <c r="I106" s="317">
        <f t="shared" si="37"/>
        <v>579.5</v>
      </c>
      <c r="J106" s="317">
        <f t="shared" si="38"/>
        <v>488</v>
      </c>
      <c r="L106" s="317">
        <f t="shared" si="26"/>
        <v>622.20000000000005</v>
      </c>
      <c r="M106" s="317">
        <f t="shared" si="27"/>
        <v>0</v>
      </c>
      <c r="N106" s="317">
        <f t="shared" si="28"/>
        <v>839.97</v>
      </c>
    </row>
    <row r="107" spans="1:14" s="44" customFormat="1" ht="28.5" customHeight="1" outlineLevel="1" thickBot="1">
      <c r="A107" s="45"/>
      <c r="B107" s="121"/>
      <c r="C107" s="244" t="s">
        <v>601</v>
      </c>
      <c r="D107" s="47" t="s">
        <v>524</v>
      </c>
      <c r="E107" s="48" t="s">
        <v>525</v>
      </c>
      <c r="F107" s="317">
        <v>620</v>
      </c>
      <c r="G107" s="317"/>
      <c r="H107" s="317">
        <f t="shared" si="33"/>
        <v>837</v>
      </c>
      <c r="I107" s="317">
        <f t="shared" si="37"/>
        <v>589</v>
      </c>
      <c r="J107" s="317">
        <f t="shared" si="38"/>
        <v>496</v>
      </c>
      <c r="L107" s="317">
        <f t="shared" si="26"/>
        <v>632.4</v>
      </c>
      <c r="M107" s="317">
        <f t="shared" si="27"/>
        <v>0</v>
      </c>
      <c r="N107" s="317">
        <f t="shared" si="28"/>
        <v>853.74</v>
      </c>
    </row>
    <row r="108" spans="1:14" ht="30" customHeight="1">
      <c r="A108" s="200"/>
      <c r="E108" s="504" t="s">
        <v>1123</v>
      </c>
      <c r="F108" s="504"/>
      <c r="H108" s="11"/>
      <c r="I108" s="11"/>
      <c r="J108" s="11"/>
      <c r="L108" s="12"/>
      <c r="N108" s="11"/>
    </row>
    <row r="110" spans="1:14">
      <c r="A110" s="330"/>
      <c r="B110" s="201"/>
    </row>
    <row r="111" spans="1:14">
      <c r="A111" s="330"/>
      <c r="B111" s="201"/>
    </row>
    <row r="112" spans="1:14">
      <c r="A112" s="330"/>
      <c r="B112" s="201"/>
    </row>
    <row r="113" spans="1:4">
      <c r="A113" s="330"/>
      <c r="B113" s="201"/>
    </row>
    <row r="114" spans="1:4">
      <c r="D114" s="11"/>
    </row>
    <row r="115" spans="1:4">
      <c r="A115" s="330"/>
      <c r="B115" s="201"/>
    </row>
    <row r="116" spans="1:4">
      <c r="A116" s="330"/>
      <c r="B116" s="201"/>
    </row>
    <row r="117" spans="1:4">
      <c r="A117" s="330"/>
      <c r="B117" s="201"/>
    </row>
    <row r="118" spans="1:4">
      <c r="A118" s="330"/>
      <c r="B118" s="201"/>
    </row>
    <row r="119" spans="1:4">
      <c r="A119" s="330"/>
      <c r="B119" s="201"/>
    </row>
    <row r="120" spans="1:4">
      <c r="D120" s="11"/>
    </row>
    <row r="121" spans="1:4">
      <c r="A121" s="330"/>
      <c r="B121" s="201"/>
    </row>
    <row r="122" spans="1:4">
      <c r="A122" s="330"/>
      <c r="B122" s="201"/>
    </row>
    <row r="123" spans="1:4">
      <c r="D123" s="11"/>
    </row>
    <row r="124" spans="1:4">
      <c r="D124" s="11"/>
    </row>
  </sheetData>
  <sheetProtection algorithmName="SHA-512" hashValue="/Pyl5Zb8B0dIZ+VabbsOWP6UMkaHHoFOF74hv+Y3+6wTXPOnCbS1/3APM4C/fnN1OYBP3I8tjliYyp2WGttLrg==" saltValue="9A/UbcQ7q+blL4KJXYk7Hg==" spinCount="100000" sheet="1" objects="1" scenarios="1"/>
  <autoFilter ref="B4:F108" xr:uid="{00000000-0009-0000-0000-000002000000}"/>
  <mergeCells count="4">
    <mergeCell ref="C23:D23"/>
    <mergeCell ref="C54:D54"/>
    <mergeCell ref="C82:D82"/>
    <mergeCell ref="E108:F108"/>
  </mergeCells>
  <dataValidations count="2">
    <dataValidation type="list" allowBlank="1" showInputMessage="1" showErrorMessage="1" sqref="A7:A107" xr:uid="{00000000-0002-0000-0200-000000000000}">
      <formula1>сегмент</formula1>
    </dataValidation>
    <dataValidation type="list" allowBlank="1" showInputMessage="1" showErrorMessage="1" sqref="B7:B107" xr:uid="{00000000-0002-0000-0200-000001000000}">
      <formula1>статус</formula1>
    </dataValidation>
  </dataValidations>
  <hyperlinks>
    <hyperlink ref="E82" location="Оглавление" display="вернуться в Оглавление" xr:uid="{00000000-0004-0000-0200-000000000000}"/>
    <hyperlink ref="E6" location="Оглавление" display="вернуться в Оглавление" xr:uid="{00000000-0004-0000-0200-000001000000}"/>
    <hyperlink ref="E23" location="Оглавление" display="вернуться в Оглавление" xr:uid="{00000000-0004-0000-0200-000002000000}"/>
    <hyperlink ref="E54" location="Оглавление" display="вернуться в Оглавление" xr:uid="{00000000-0004-0000-0200-000003000000}"/>
    <hyperlink ref="E79" location="Оглавление" display="вернуться в Оглавление" xr:uid="{00000000-0004-0000-0200-000004000000}"/>
    <hyperlink ref="E108" location="Оглавление" display="вернуться в Оглавление" xr:uid="{00000000-0004-0000-0200-000005000000}"/>
    <hyperlink ref="E95" location="Оглавление" display="вернуться в Оглавление" xr:uid="{00000000-0004-0000-0200-000006000000}"/>
  </hyperlinks>
  <pageMargins left="0.23622047244094491" right="0.23622047244094491" top="0.86614173228346458" bottom="0.35433070866141736" header="0.31496062992125984" footer="0.31496062992125984"/>
  <pageSetup paperSize="9" scale="26" orientation="portrait" r:id="rId1"/>
  <headerFooter>
    <oddHeader>&amp;L(495) 797-61-51Москва(812) 385-20-45С-Петербург&amp;C&amp;Gwww.prabo.ru&amp;R(4932) 37-14-88 Иваново(347) 246-94-13 Уфа</oddHeader>
  </headerFooter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7" operator="containsText" id="{B1D02CD4-4489-4B7A-8F81-AD505E5922EC}">
            <xm:f>NOT(ISERROR(SEARCH("sale",B7)))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18" operator="containsText" id="{4B5C9A8E-1ABB-42AA-8039-CBEC511453B4}">
            <xm:f>NOT(ISERROR(SEARCH("new",B7)))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19" operator="containsText" id="{EAD04560-082A-4FAD-B26D-8300C9A86A49}">
            <xm:f>NOT(ISERROR(SEARCH("spec",B7)))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B7:B11 B95:B107 B44:B66 B69:B93 B18:B38</xm:sqref>
        </x14:conditionalFormatting>
        <x14:conditionalFormatting xmlns:xm="http://schemas.microsoft.com/office/excel/2006/main">
          <x14:cfRule type="containsText" priority="10" operator="containsText" id="{194144B4-B692-48A0-BD8D-A4448C8A9AE6}">
            <xm:f>NOT(ISERROR(SEARCH("sale",B94)))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11" operator="containsText" id="{5875D8E5-89E0-43B9-AD90-DD36FC1ECF5B}">
            <xm:f>NOT(ISERROR(SEARCH("new",B94)))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12" operator="containsText" id="{779611A6-3308-4B2A-85E2-FAAE24D18C20}">
            <xm:f>NOT(ISERROR(SEARCH("spec",B94)))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B94</xm:sqref>
        </x14:conditionalFormatting>
        <x14:conditionalFormatting xmlns:xm="http://schemas.microsoft.com/office/excel/2006/main">
          <x14:cfRule type="containsText" priority="7" operator="containsText" id="{46BB3CF6-E805-4DAB-B659-1C0D529BF40A}">
            <xm:f>NOT(ISERROR(SEARCH("sale",B39)))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8" operator="containsText" id="{12BFF181-22ED-487F-91BB-9C26CA5F3B2E}">
            <xm:f>NOT(ISERROR(SEARCH("new",B39)))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9" operator="containsText" id="{ECC84224-3487-4FFB-B1F1-287EB06D9656}">
            <xm:f>NOT(ISERROR(SEARCH("spec",B39)))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B39:B43</xm:sqref>
        </x14:conditionalFormatting>
        <x14:conditionalFormatting xmlns:xm="http://schemas.microsoft.com/office/excel/2006/main">
          <x14:cfRule type="containsText" priority="4" operator="containsText" id="{C997E8CF-A07F-497B-BDDE-08359CC5218C}">
            <xm:f>NOT(ISERROR(SEARCH("sale",B67)))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5" operator="containsText" id="{2A036A12-0E7E-4CFC-8472-D7EA7D1C4BAA}">
            <xm:f>NOT(ISERROR(SEARCH("new",B67)))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6" operator="containsText" id="{B64ABAF9-1687-410F-A181-E17CA045DEDE}">
            <xm:f>NOT(ISERROR(SEARCH("spec",B67)))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B67:B68</xm:sqref>
        </x14:conditionalFormatting>
        <x14:conditionalFormatting xmlns:xm="http://schemas.microsoft.com/office/excel/2006/main">
          <x14:cfRule type="containsText" priority="1" operator="containsText" id="{75BA29D8-89D1-4CAF-8DD2-A624EF363AF5}">
            <xm:f>NOT(ISERROR(SEARCH("sale",B12)))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2" operator="containsText" id="{C01F841F-4837-4994-A4BC-9558E56FDCE1}">
            <xm:f>NOT(ISERROR(SEARCH("new",B12)))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3" operator="containsText" id="{BE3D759E-69E0-4365-A75D-2CBAF74CE296}">
            <xm:f>NOT(ISERROR(SEARCH("spec",B12)))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B12:B17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8">
    <tabColor rgb="FFFF0066"/>
    <outlinePr summaryBelow="0"/>
    <pageSetUpPr fitToPage="1"/>
  </sheetPr>
  <dimension ref="A1:N80"/>
  <sheetViews>
    <sheetView showGridLines="0" zoomScaleNormal="100" zoomScaleSheetLayoutView="115" workbookViewId="0">
      <selection activeCell="O1" sqref="O1:P1048576"/>
    </sheetView>
  </sheetViews>
  <sheetFormatPr defaultRowHeight="12.75" outlineLevelRow="2"/>
  <cols>
    <col min="1" max="1" width="7.140625" style="315" customWidth="1"/>
    <col min="2" max="2" width="7.140625" style="200" customWidth="1"/>
    <col min="3" max="3" width="10.7109375" style="11" customWidth="1"/>
    <col min="4" max="4" width="37" style="18" customWidth="1"/>
    <col min="5" max="5" width="57.85546875" style="202" customWidth="1"/>
    <col min="6" max="6" width="10.85546875" style="203" hidden="1" customWidth="1"/>
    <col min="7" max="7" width="9.140625" style="10" hidden="1" customWidth="1"/>
    <col min="8" max="8" width="11" style="203" hidden="1" customWidth="1"/>
    <col min="9" max="9" width="11.28515625" style="203" hidden="1" customWidth="1"/>
    <col min="10" max="10" width="11.42578125" style="203" hidden="1" customWidth="1"/>
    <col min="11" max="11" width="0" style="12" hidden="1" customWidth="1"/>
    <col min="12" max="12" width="10.85546875" style="203" customWidth="1"/>
    <col min="13" max="13" width="9.140625" style="10" hidden="1" customWidth="1"/>
    <col min="14" max="14" width="11" style="203" customWidth="1"/>
    <col min="15" max="16384" width="9.140625" style="12"/>
  </cols>
  <sheetData>
    <row r="1" spans="1:14" ht="1.5" customHeight="1" thickBot="1">
      <c r="A1" s="307"/>
      <c r="B1" s="96"/>
      <c r="C1" s="8"/>
      <c r="D1" s="7"/>
      <c r="E1" s="97"/>
      <c r="F1" s="98"/>
      <c r="G1" s="99"/>
      <c r="H1" s="98"/>
      <c r="I1" s="98"/>
      <c r="J1" s="98"/>
      <c r="L1" s="98"/>
      <c r="M1" s="99"/>
      <c r="N1" s="98"/>
    </row>
    <row r="2" spans="1:14" ht="28.5" customHeight="1" thickBot="1">
      <c r="A2" s="318"/>
      <c r="B2" s="13" t="s">
        <v>984</v>
      </c>
      <c r="D2" s="14" t="s">
        <v>985</v>
      </c>
      <c r="E2" s="80">
        <f>Оглавление!I2</f>
        <v>43719</v>
      </c>
      <c r="F2" s="342"/>
      <c r="G2" s="102"/>
      <c r="H2" s="338"/>
      <c r="I2" s="338"/>
      <c r="J2" s="101"/>
      <c r="L2" s="342"/>
      <c r="M2" s="102"/>
      <c r="N2" s="338"/>
    </row>
    <row r="3" spans="1:14" ht="24" hidden="1" customHeight="1" thickBot="1">
      <c r="A3" s="319"/>
      <c r="B3" s="103"/>
      <c r="C3" s="104"/>
      <c r="D3" s="12"/>
      <c r="E3" s="105"/>
      <c r="F3" s="106"/>
      <c r="G3" s="107"/>
      <c r="H3" s="294">
        <v>1.1499999999999999</v>
      </c>
      <c r="I3" s="294">
        <v>0.1</v>
      </c>
      <c r="J3" s="294">
        <v>0.15</v>
      </c>
      <c r="L3" s="106"/>
      <c r="M3" s="107"/>
      <c r="N3" s="294">
        <v>1.1499999999999999</v>
      </c>
    </row>
    <row r="4" spans="1:14" s="11" customFormat="1" ht="48">
      <c r="A4" s="108" t="s">
        <v>1438</v>
      </c>
      <c r="B4" s="108" t="s">
        <v>1574</v>
      </c>
      <c r="C4" s="109" t="s">
        <v>0</v>
      </c>
      <c r="D4" s="109" t="s">
        <v>1</v>
      </c>
      <c r="E4" s="110" t="s">
        <v>2</v>
      </c>
      <c r="F4" s="111" t="s">
        <v>990</v>
      </c>
      <c r="G4" s="111" t="s">
        <v>990</v>
      </c>
      <c r="H4" s="337" t="s">
        <v>1915</v>
      </c>
      <c r="I4" s="337" t="s">
        <v>1913</v>
      </c>
      <c r="J4" s="337" t="s">
        <v>1914</v>
      </c>
      <c r="L4" s="111" t="s">
        <v>990</v>
      </c>
      <c r="M4" s="111" t="s">
        <v>990</v>
      </c>
      <c r="N4" s="337" t="s">
        <v>1915</v>
      </c>
    </row>
    <row r="5" spans="1:14" ht="15.75" thickBot="1">
      <c r="A5" s="331"/>
      <c r="B5" s="112" t="s">
        <v>945</v>
      </c>
      <c r="C5" s="24" t="s">
        <v>1416</v>
      </c>
      <c r="D5" s="25"/>
      <c r="E5" s="26"/>
      <c r="F5" s="113"/>
      <c r="G5" s="28"/>
      <c r="H5" s="113"/>
      <c r="I5" s="113"/>
      <c r="J5" s="113"/>
      <c r="L5" s="113"/>
      <c r="M5" s="28"/>
      <c r="N5" s="113"/>
    </row>
    <row r="6" spans="1:14" s="276" customFormat="1" ht="15.75" thickBot="1">
      <c r="A6" s="280"/>
      <c r="B6" s="280" t="s">
        <v>944</v>
      </c>
      <c r="C6" s="508" t="s">
        <v>1344</v>
      </c>
      <c r="D6" s="508"/>
      <c r="E6" s="283" t="s">
        <v>1123</v>
      </c>
      <c r="F6" s="284"/>
      <c r="G6" s="28"/>
      <c r="H6" s="284"/>
      <c r="I6" s="284"/>
      <c r="J6" s="284"/>
      <c r="L6" s="284"/>
      <c r="M6" s="28"/>
      <c r="N6" s="284"/>
    </row>
    <row r="7" spans="1:14" ht="13.5" outlineLevel="1" thickBot="1">
      <c r="A7" s="188"/>
      <c r="B7" s="188"/>
      <c r="C7" s="129" t="s">
        <v>946</v>
      </c>
      <c r="D7" s="130" t="s">
        <v>968</v>
      </c>
      <c r="E7" s="139" t="s">
        <v>1123</v>
      </c>
      <c r="F7" s="296"/>
      <c r="G7" s="297"/>
      <c r="H7" s="298"/>
      <c r="I7" s="298"/>
      <c r="J7" s="298"/>
      <c r="L7" s="296"/>
      <c r="M7" s="297"/>
      <c r="N7" s="298"/>
    </row>
    <row r="8" spans="1:14" ht="30" customHeight="1" outlineLevel="2" thickBot="1">
      <c r="A8" s="132"/>
      <c r="B8" s="121"/>
      <c r="C8" s="133" t="s">
        <v>799</v>
      </c>
      <c r="D8" s="134" t="s">
        <v>1550</v>
      </c>
      <c r="E8" s="151" t="s">
        <v>1098</v>
      </c>
      <c r="F8" s="317">
        <v>430</v>
      </c>
      <c r="G8" s="317"/>
      <c r="H8" s="317">
        <f t="shared" ref="H8" si="0">F8*1.35</f>
        <v>580.5</v>
      </c>
      <c r="I8" s="317">
        <f>F8*0.95</f>
        <v>408.5</v>
      </c>
      <c r="J8" s="317">
        <f>F8*0.8</f>
        <v>344</v>
      </c>
      <c r="L8" s="317">
        <f>F8*1.02</f>
        <v>438.6</v>
      </c>
      <c r="M8" s="317">
        <f t="shared" ref="M8:N8" si="1">G8*1.02</f>
        <v>0</v>
      </c>
      <c r="N8" s="317">
        <f t="shared" si="1"/>
        <v>592.11</v>
      </c>
    </row>
    <row r="9" spans="1:14" ht="30" customHeight="1" outlineLevel="2" thickBot="1">
      <c r="A9" s="132"/>
      <c r="B9" s="121"/>
      <c r="C9" s="133" t="s">
        <v>800</v>
      </c>
      <c r="D9" s="134" t="s">
        <v>1551</v>
      </c>
      <c r="E9" s="135" t="s">
        <v>1098</v>
      </c>
      <c r="F9" s="317">
        <v>430</v>
      </c>
      <c r="G9" s="317"/>
      <c r="H9" s="317">
        <f t="shared" ref="H9:H61" si="2">F9*1.35</f>
        <v>580.5</v>
      </c>
      <c r="I9" s="317">
        <f t="shared" ref="I9:I22" si="3">F9*0.95</f>
        <v>408.5</v>
      </c>
      <c r="J9" s="317">
        <f t="shared" ref="J9:J22" si="4">F9*0.8</f>
        <v>344</v>
      </c>
      <c r="L9" s="317">
        <f t="shared" ref="L9:L63" si="5">F9*1.02</f>
        <v>438.6</v>
      </c>
      <c r="M9" s="317">
        <f t="shared" ref="M9:M63" si="6">G9*1.02</f>
        <v>0</v>
      </c>
      <c r="N9" s="317">
        <f t="shared" ref="N9:N63" si="7">H9*1.02</f>
        <v>592.11</v>
      </c>
    </row>
    <row r="10" spans="1:14" ht="30" customHeight="1" outlineLevel="2" thickBot="1">
      <c r="A10" s="132"/>
      <c r="B10" s="121"/>
      <c r="C10" s="133" t="s">
        <v>795</v>
      </c>
      <c r="D10" s="134" t="s">
        <v>89</v>
      </c>
      <c r="E10" s="135" t="s">
        <v>1099</v>
      </c>
      <c r="F10" s="317">
        <v>555</v>
      </c>
      <c r="G10" s="317"/>
      <c r="H10" s="317">
        <f t="shared" si="2"/>
        <v>749.25</v>
      </c>
      <c r="I10" s="317">
        <f t="shared" si="3"/>
        <v>527.25</v>
      </c>
      <c r="J10" s="317">
        <f t="shared" si="4"/>
        <v>444</v>
      </c>
      <c r="L10" s="317">
        <f t="shared" si="5"/>
        <v>566.1</v>
      </c>
      <c r="M10" s="317">
        <f t="shared" si="6"/>
        <v>0</v>
      </c>
      <c r="N10" s="317">
        <f t="shared" si="7"/>
        <v>764.23500000000001</v>
      </c>
    </row>
    <row r="11" spans="1:14" ht="30" customHeight="1" outlineLevel="2" thickBot="1">
      <c r="A11" s="132"/>
      <c r="B11" s="121"/>
      <c r="C11" s="133" t="s">
        <v>796</v>
      </c>
      <c r="D11" s="134" t="s">
        <v>91</v>
      </c>
      <c r="E11" s="135" t="s">
        <v>1099</v>
      </c>
      <c r="F11" s="317">
        <v>555</v>
      </c>
      <c r="G11" s="317"/>
      <c r="H11" s="317">
        <f t="shared" si="2"/>
        <v>749.25</v>
      </c>
      <c r="I11" s="317">
        <f t="shared" si="3"/>
        <v>527.25</v>
      </c>
      <c r="J11" s="317">
        <f t="shared" si="4"/>
        <v>444</v>
      </c>
      <c r="L11" s="317">
        <f t="shared" si="5"/>
        <v>566.1</v>
      </c>
      <c r="M11" s="317">
        <f t="shared" si="6"/>
        <v>0</v>
      </c>
      <c r="N11" s="317">
        <f t="shared" si="7"/>
        <v>764.23500000000001</v>
      </c>
    </row>
    <row r="12" spans="1:14" ht="30" customHeight="1" outlineLevel="2" thickBot="1">
      <c r="A12" s="132"/>
      <c r="B12" s="121"/>
      <c r="C12" s="133" t="s">
        <v>792</v>
      </c>
      <c r="D12" s="134" t="s">
        <v>92</v>
      </c>
      <c r="E12" s="135" t="s">
        <v>1099</v>
      </c>
      <c r="F12" s="317">
        <v>590</v>
      </c>
      <c r="G12" s="317"/>
      <c r="H12" s="317">
        <f t="shared" si="2"/>
        <v>796.5</v>
      </c>
      <c r="I12" s="317">
        <f t="shared" si="3"/>
        <v>560.5</v>
      </c>
      <c r="J12" s="317">
        <f t="shared" si="4"/>
        <v>472</v>
      </c>
      <c r="L12" s="317">
        <f t="shared" si="5"/>
        <v>601.79999999999995</v>
      </c>
      <c r="M12" s="317">
        <f t="shared" si="6"/>
        <v>0</v>
      </c>
      <c r="N12" s="317">
        <f t="shared" si="7"/>
        <v>812.43000000000006</v>
      </c>
    </row>
    <row r="13" spans="1:14" ht="30" customHeight="1" outlineLevel="2" thickBot="1">
      <c r="A13" s="132"/>
      <c r="B13" s="121"/>
      <c r="C13" s="133" t="s">
        <v>589</v>
      </c>
      <c r="D13" s="134" t="s">
        <v>1023</v>
      </c>
      <c r="E13" s="135" t="s">
        <v>1100</v>
      </c>
      <c r="F13" s="317">
        <v>710</v>
      </c>
      <c r="G13" s="317"/>
      <c r="H13" s="317">
        <f t="shared" si="2"/>
        <v>958.50000000000011</v>
      </c>
      <c r="I13" s="317">
        <f t="shared" si="3"/>
        <v>674.5</v>
      </c>
      <c r="J13" s="317">
        <f t="shared" si="4"/>
        <v>568</v>
      </c>
      <c r="L13" s="317">
        <f t="shared" si="5"/>
        <v>724.2</v>
      </c>
      <c r="M13" s="317">
        <f t="shared" si="6"/>
        <v>0</v>
      </c>
      <c r="N13" s="317">
        <f t="shared" si="7"/>
        <v>977.67000000000019</v>
      </c>
    </row>
    <row r="14" spans="1:14" ht="30" customHeight="1" outlineLevel="2" thickBot="1">
      <c r="A14" s="332"/>
      <c r="B14" s="121"/>
      <c r="C14" s="141" t="s">
        <v>1193</v>
      </c>
      <c r="D14" s="134" t="s">
        <v>93</v>
      </c>
      <c r="E14" s="135" t="s">
        <v>1101</v>
      </c>
      <c r="F14" s="317">
        <v>578.94736842105272</v>
      </c>
      <c r="G14" s="317"/>
      <c r="H14" s="317">
        <f t="shared" si="2"/>
        <v>781.57894736842127</v>
      </c>
      <c r="I14" s="317">
        <f t="shared" si="3"/>
        <v>550</v>
      </c>
      <c r="J14" s="317">
        <f t="shared" si="4"/>
        <v>463.1578947368422</v>
      </c>
      <c r="L14" s="317">
        <f t="shared" si="5"/>
        <v>590.52631578947376</v>
      </c>
      <c r="M14" s="317">
        <f t="shared" si="6"/>
        <v>0</v>
      </c>
      <c r="N14" s="317">
        <f t="shared" si="7"/>
        <v>797.21052631578971</v>
      </c>
    </row>
    <row r="15" spans="1:14" ht="30" customHeight="1" outlineLevel="2" thickBot="1">
      <c r="A15" s="332"/>
      <c r="B15" s="121" t="s">
        <v>988</v>
      </c>
      <c r="C15" s="141" t="s">
        <v>2134</v>
      </c>
      <c r="D15" s="134" t="s">
        <v>2135</v>
      </c>
      <c r="E15" s="151" t="s">
        <v>2136</v>
      </c>
      <c r="F15" s="317">
        <v>595</v>
      </c>
      <c r="G15" s="317"/>
      <c r="H15" s="317">
        <f t="shared" ref="H15" si="8">F15*1.35</f>
        <v>803.25</v>
      </c>
      <c r="I15" s="317">
        <f t="shared" ref="I15" si="9">F15*0.95</f>
        <v>565.25</v>
      </c>
      <c r="J15" s="317">
        <f t="shared" ref="J15" si="10">F15*0.8</f>
        <v>476</v>
      </c>
      <c r="L15" s="317">
        <f t="shared" si="5"/>
        <v>606.9</v>
      </c>
      <c r="M15" s="317">
        <f t="shared" si="6"/>
        <v>0</v>
      </c>
      <c r="N15" s="317">
        <f t="shared" si="7"/>
        <v>819.31500000000005</v>
      </c>
    </row>
    <row r="16" spans="1:14" ht="30" customHeight="1" outlineLevel="2" thickBot="1">
      <c r="A16" s="332"/>
      <c r="B16" s="121" t="s">
        <v>988</v>
      </c>
      <c r="C16" s="141" t="s">
        <v>2096</v>
      </c>
      <c r="D16" s="134" t="s">
        <v>2097</v>
      </c>
      <c r="E16" s="135" t="s">
        <v>1099</v>
      </c>
      <c r="F16" s="317">
        <v>590</v>
      </c>
      <c r="G16" s="317"/>
      <c r="H16" s="317">
        <f t="shared" ref="H16" si="11">F16*1.35</f>
        <v>796.5</v>
      </c>
      <c r="I16" s="317">
        <f t="shared" ref="I16" si="12">F16*0.95</f>
        <v>560.5</v>
      </c>
      <c r="J16" s="317">
        <f t="shared" ref="J16" si="13">F16*0.8</f>
        <v>472</v>
      </c>
      <c r="L16" s="317">
        <f t="shared" si="5"/>
        <v>601.79999999999995</v>
      </c>
      <c r="M16" s="317">
        <f t="shared" si="6"/>
        <v>0</v>
      </c>
      <c r="N16" s="317">
        <f t="shared" si="7"/>
        <v>812.43000000000006</v>
      </c>
    </row>
    <row r="17" spans="1:14" ht="30" customHeight="1" outlineLevel="2" thickBot="1">
      <c r="A17" s="132"/>
      <c r="B17" s="121"/>
      <c r="C17" s="133" t="s">
        <v>797</v>
      </c>
      <c r="D17" s="134" t="s">
        <v>94</v>
      </c>
      <c r="E17" s="135" t="s">
        <v>1099</v>
      </c>
      <c r="F17" s="317">
        <v>675</v>
      </c>
      <c r="G17" s="317"/>
      <c r="H17" s="317">
        <f t="shared" si="2"/>
        <v>911.25000000000011</v>
      </c>
      <c r="I17" s="317">
        <f t="shared" si="3"/>
        <v>641.25</v>
      </c>
      <c r="J17" s="317">
        <f t="shared" si="4"/>
        <v>540</v>
      </c>
      <c r="L17" s="317">
        <f t="shared" si="5"/>
        <v>688.5</v>
      </c>
      <c r="M17" s="317">
        <f t="shared" si="6"/>
        <v>0</v>
      </c>
      <c r="N17" s="317">
        <f t="shared" si="7"/>
        <v>929.47500000000014</v>
      </c>
    </row>
    <row r="18" spans="1:14" ht="30" customHeight="1" outlineLevel="2" thickBot="1">
      <c r="A18" s="132"/>
      <c r="B18" s="121"/>
      <c r="C18" s="133" t="s">
        <v>798</v>
      </c>
      <c r="D18" s="134" t="s">
        <v>95</v>
      </c>
      <c r="E18" s="135" t="s">
        <v>1099</v>
      </c>
      <c r="F18" s="317">
        <v>690</v>
      </c>
      <c r="G18" s="317"/>
      <c r="H18" s="317">
        <f t="shared" si="2"/>
        <v>931.50000000000011</v>
      </c>
      <c r="I18" s="317">
        <f t="shared" si="3"/>
        <v>655.5</v>
      </c>
      <c r="J18" s="317">
        <f t="shared" si="4"/>
        <v>552</v>
      </c>
      <c r="L18" s="317">
        <f t="shared" si="5"/>
        <v>703.80000000000007</v>
      </c>
      <c r="M18" s="317">
        <f t="shared" si="6"/>
        <v>0</v>
      </c>
      <c r="N18" s="317">
        <f t="shared" si="7"/>
        <v>950.13000000000011</v>
      </c>
    </row>
    <row r="19" spans="1:14" s="441" customFormat="1" ht="30" customHeight="1" outlineLevel="2" thickBot="1">
      <c r="A19" s="465"/>
      <c r="B19" s="445"/>
      <c r="C19" s="451" t="s">
        <v>1875</v>
      </c>
      <c r="D19" s="452" t="s">
        <v>2074</v>
      </c>
      <c r="E19" s="453" t="s">
        <v>1876</v>
      </c>
      <c r="F19" s="443">
        <v>587</v>
      </c>
      <c r="G19" s="443"/>
      <c r="H19" s="443">
        <f t="shared" si="2"/>
        <v>792.45</v>
      </c>
      <c r="I19" s="443">
        <f t="shared" si="3"/>
        <v>557.65</v>
      </c>
      <c r="J19" s="443">
        <f t="shared" si="4"/>
        <v>469.6</v>
      </c>
      <c r="L19" s="317">
        <f t="shared" si="5"/>
        <v>598.74</v>
      </c>
      <c r="M19" s="317">
        <f t="shared" si="6"/>
        <v>0</v>
      </c>
      <c r="N19" s="317">
        <f t="shared" si="7"/>
        <v>808.29900000000009</v>
      </c>
    </row>
    <row r="20" spans="1:14" ht="30" customHeight="1" outlineLevel="2" thickBot="1">
      <c r="A20" s="132"/>
      <c r="B20" s="121"/>
      <c r="C20" s="133" t="s">
        <v>1965</v>
      </c>
      <c r="D20" s="134" t="s">
        <v>46</v>
      </c>
      <c r="E20" s="135" t="s">
        <v>1102</v>
      </c>
      <c r="F20" s="317">
        <v>75</v>
      </c>
      <c r="G20" s="317"/>
      <c r="H20" s="317">
        <f t="shared" si="2"/>
        <v>101.25</v>
      </c>
      <c r="I20" s="317">
        <f t="shared" si="3"/>
        <v>71.25</v>
      </c>
      <c r="J20" s="317">
        <f t="shared" si="4"/>
        <v>60</v>
      </c>
      <c r="L20" s="317">
        <f t="shared" si="5"/>
        <v>76.5</v>
      </c>
      <c r="M20" s="317">
        <f t="shared" si="6"/>
        <v>0</v>
      </c>
      <c r="N20" s="317">
        <f t="shared" si="7"/>
        <v>103.27500000000001</v>
      </c>
    </row>
    <row r="21" spans="1:14" ht="30" customHeight="1" outlineLevel="2" thickBot="1">
      <c r="A21" s="132"/>
      <c r="B21" s="121"/>
      <c r="C21" s="133" t="s">
        <v>1963</v>
      </c>
      <c r="D21" s="134" t="s">
        <v>96</v>
      </c>
      <c r="E21" s="151" t="s">
        <v>1103</v>
      </c>
      <c r="F21" s="317">
        <v>127</v>
      </c>
      <c r="G21" s="317"/>
      <c r="H21" s="317">
        <f t="shared" si="2"/>
        <v>171.45000000000002</v>
      </c>
      <c r="I21" s="317">
        <f t="shared" si="3"/>
        <v>120.64999999999999</v>
      </c>
      <c r="J21" s="317">
        <f t="shared" si="4"/>
        <v>101.60000000000001</v>
      </c>
      <c r="L21" s="317">
        <f t="shared" si="5"/>
        <v>129.54</v>
      </c>
      <c r="M21" s="317">
        <f t="shared" si="6"/>
        <v>0</v>
      </c>
      <c r="N21" s="317">
        <f t="shared" si="7"/>
        <v>174.87900000000002</v>
      </c>
    </row>
    <row r="22" spans="1:14" ht="30" customHeight="1" outlineLevel="2" thickBot="1">
      <c r="A22" s="132"/>
      <c r="B22" s="121"/>
      <c r="C22" s="133" t="s">
        <v>1964</v>
      </c>
      <c r="D22" s="134" t="s">
        <v>97</v>
      </c>
      <c r="E22" s="135" t="s">
        <v>1104</v>
      </c>
      <c r="F22" s="317">
        <v>102</v>
      </c>
      <c r="G22" s="317"/>
      <c r="H22" s="317">
        <f t="shared" si="2"/>
        <v>137.70000000000002</v>
      </c>
      <c r="I22" s="317">
        <f t="shared" si="3"/>
        <v>96.899999999999991</v>
      </c>
      <c r="J22" s="317">
        <f t="shared" si="4"/>
        <v>81.600000000000009</v>
      </c>
      <c r="L22" s="317">
        <f t="shared" si="5"/>
        <v>104.04</v>
      </c>
      <c r="M22" s="317">
        <f t="shared" si="6"/>
        <v>0</v>
      </c>
      <c r="N22" s="317">
        <f t="shared" si="7"/>
        <v>140.45400000000001</v>
      </c>
    </row>
    <row r="23" spans="1:14" ht="13.5" outlineLevel="1" thickBot="1">
      <c r="A23" s="136"/>
      <c r="B23" s="121"/>
      <c r="C23" s="137" t="s">
        <v>947</v>
      </c>
      <c r="D23" s="138" t="s">
        <v>967</v>
      </c>
      <c r="E23" s="139" t="s">
        <v>1123</v>
      </c>
      <c r="F23" s="317"/>
      <c r="G23" s="317"/>
      <c r="H23" s="317"/>
      <c r="I23" s="317"/>
      <c r="J23" s="317"/>
      <c r="L23" s="317">
        <f t="shared" si="5"/>
        <v>0</v>
      </c>
      <c r="M23" s="317">
        <f t="shared" si="6"/>
        <v>0</v>
      </c>
      <c r="N23" s="317">
        <f t="shared" si="7"/>
        <v>0</v>
      </c>
    </row>
    <row r="24" spans="1:14" ht="30" customHeight="1" outlineLevel="2" thickBot="1">
      <c r="A24" s="187"/>
      <c r="B24" s="121"/>
      <c r="C24" s="142" t="s">
        <v>90</v>
      </c>
      <c r="D24" s="47" t="s">
        <v>98</v>
      </c>
      <c r="E24" s="47" t="s">
        <v>1105</v>
      </c>
      <c r="F24" s="317">
        <v>670</v>
      </c>
      <c r="G24" s="317"/>
      <c r="H24" s="317">
        <f t="shared" si="2"/>
        <v>904.50000000000011</v>
      </c>
      <c r="I24" s="317">
        <f t="shared" ref="I24:I29" si="14">F24*0.95</f>
        <v>636.5</v>
      </c>
      <c r="J24" s="317">
        <f t="shared" ref="J24:J29" si="15">F24*0.8</f>
        <v>536</v>
      </c>
      <c r="L24" s="317">
        <f t="shared" si="5"/>
        <v>683.4</v>
      </c>
      <c r="M24" s="317">
        <f t="shared" si="6"/>
        <v>0</v>
      </c>
      <c r="N24" s="317">
        <f t="shared" si="7"/>
        <v>922.59000000000015</v>
      </c>
    </row>
    <row r="25" spans="1:14" s="441" customFormat="1" ht="30" customHeight="1" outlineLevel="2" thickBot="1">
      <c r="A25" s="463"/>
      <c r="B25" s="445"/>
      <c r="C25" s="464" t="s">
        <v>2072</v>
      </c>
      <c r="D25" s="444" t="s">
        <v>2073</v>
      </c>
      <c r="E25" s="444" t="s">
        <v>1615</v>
      </c>
      <c r="F25" s="443">
        <v>475</v>
      </c>
      <c r="G25" s="443"/>
      <c r="H25" s="443">
        <f t="shared" si="2"/>
        <v>641.25</v>
      </c>
      <c r="I25" s="443">
        <f t="shared" si="14"/>
        <v>451.25</v>
      </c>
      <c r="J25" s="443">
        <f t="shared" si="15"/>
        <v>380</v>
      </c>
      <c r="L25" s="317">
        <f t="shared" si="5"/>
        <v>484.5</v>
      </c>
      <c r="M25" s="317">
        <f t="shared" si="6"/>
        <v>0</v>
      </c>
      <c r="N25" s="317">
        <f t="shared" si="7"/>
        <v>654.07500000000005</v>
      </c>
    </row>
    <row r="26" spans="1:14" ht="30" customHeight="1" outlineLevel="2" thickBot="1">
      <c r="A26" s="187"/>
      <c r="B26" s="121"/>
      <c r="C26" s="142" t="s">
        <v>793</v>
      </c>
      <c r="D26" s="189" t="s">
        <v>1046</v>
      </c>
      <c r="E26" s="189" t="s">
        <v>1106</v>
      </c>
      <c r="F26" s="317">
        <v>880</v>
      </c>
      <c r="G26" s="317"/>
      <c r="H26" s="317">
        <f t="shared" si="2"/>
        <v>1188</v>
      </c>
      <c r="I26" s="317">
        <f t="shared" si="14"/>
        <v>836</v>
      </c>
      <c r="J26" s="317">
        <f t="shared" si="15"/>
        <v>704</v>
      </c>
      <c r="L26" s="317">
        <f t="shared" si="5"/>
        <v>897.6</v>
      </c>
      <c r="M26" s="317">
        <f t="shared" si="6"/>
        <v>0</v>
      </c>
      <c r="N26" s="317">
        <f t="shared" si="7"/>
        <v>1211.76</v>
      </c>
    </row>
    <row r="27" spans="1:14" ht="30" customHeight="1" outlineLevel="2" thickBot="1">
      <c r="A27" s="172"/>
      <c r="B27" s="121"/>
      <c r="C27" s="191" t="s">
        <v>794</v>
      </c>
      <c r="D27" s="164" t="s">
        <v>1047</v>
      </c>
      <c r="E27" s="192" t="s">
        <v>1107</v>
      </c>
      <c r="F27" s="317">
        <v>890</v>
      </c>
      <c r="G27" s="317"/>
      <c r="H27" s="317">
        <f t="shared" si="2"/>
        <v>1201.5</v>
      </c>
      <c r="I27" s="317">
        <f t="shared" si="14"/>
        <v>845.5</v>
      </c>
      <c r="J27" s="317">
        <f t="shared" si="15"/>
        <v>712</v>
      </c>
      <c r="L27" s="317">
        <f t="shared" si="5"/>
        <v>907.80000000000007</v>
      </c>
      <c r="M27" s="317">
        <f t="shared" si="6"/>
        <v>0</v>
      </c>
      <c r="N27" s="317">
        <f t="shared" si="7"/>
        <v>1225.53</v>
      </c>
    </row>
    <row r="28" spans="1:14" ht="30" customHeight="1" outlineLevel="2" thickBot="1">
      <c r="A28" s="172"/>
      <c r="B28" s="121"/>
      <c r="C28" s="133" t="s">
        <v>2059</v>
      </c>
      <c r="D28" s="134" t="s">
        <v>1569</v>
      </c>
      <c r="E28" s="135" t="s">
        <v>1568</v>
      </c>
      <c r="F28" s="317">
        <v>900</v>
      </c>
      <c r="G28" s="317"/>
      <c r="H28" s="317">
        <f t="shared" si="2"/>
        <v>1215</v>
      </c>
      <c r="I28" s="317">
        <f t="shared" si="14"/>
        <v>855</v>
      </c>
      <c r="J28" s="317">
        <f t="shared" si="15"/>
        <v>720</v>
      </c>
      <c r="L28" s="317">
        <f t="shared" si="5"/>
        <v>918</v>
      </c>
      <c r="M28" s="317">
        <f t="shared" si="6"/>
        <v>0</v>
      </c>
      <c r="N28" s="317">
        <f t="shared" si="7"/>
        <v>1239.3</v>
      </c>
    </row>
    <row r="29" spans="1:14" ht="30" customHeight="1" outlineLevel="2" thickBot="1">
      <c r="A29" s="190"/>
      <c r="B29" s="121"/>
      <c r="C29" s="351" t="s">
        <v>1565</v>
      </c>
      <c r="D29" s="164" t="s">
        <v>1566</v>
      </c>
      <c r="E29" s="192" t="s">
        <v>1567</v>
      </c>
      <c r="F29" s="317">
        <v>930</v>
      </c>
      <c r="G29" s="317"/>
      <c r="H29" s="317">
        <f t="shared" si="2"/>
        <v>1255.5</v>
      </c>
      <c r="I29" s="317">
        <f t="shared" si="14"/>
        <v>883.5</v>
      </c>
      <c r="J29" s="317">
        <f t="shared" si="15"/>
        <v>744</v>
      </c>
      <c r="L29" s="317">
        <f t="shared" si="5"/>
        <v>948.6</v>
      </c>
      <c r="M29" s="317">
        <f t="shared" si="6"/>
        <v>0</v>
      </c>
      <c r="N29" s="317">
        <f t="shared" si="7"/>
        <v>1280.6100000000001</v>
      </c>
    </row>
    <row r="30" spans="1:14" s="276" customFormat="1" ht="15.75" thickBot="1">
      <c r="A30" s="265"/>
      <c r="B30" s="121" t="s">
        <v>982</v>
      </c>
      <c r="C30" s="266" t="s">
        <v>1345</v>
      </c>
      <c r="D30" s="267"/>
      <c r="E30" s="285" t="s">
        <v>1123</v>
      </c>
      <c r="F30" s="317"/>
      <c r="G30" s="317"/>
      <c r="H30" s="317"/>
      <c r="I30" s="317"/>
      <c r="J30" s="317"/>
      <c r="L30" s="317">
        <f t="shared" si="5"/>
        <v>0</v>
      </c>
      <c r="M30" s="317">
        <f t="shared" si="6"/>
        <v>0</v>
      </c>
      <c r="N30" s="317">
        <f t="shared" si="7"/>
        <v>0</v>
      </c>
    </row>
    <row r="31" spans="1:14" ht="13.5" outlineLevel="1" thickBot="1">
      <c r="A31" s="136"/>
      <c r="B31" s="121"/>
      <c r="C31" s="137" t="s">
        <v>1417</v>
      </c>
      <c r="D31" s="138" t="s">
        <v>1347</v>
      </c>
      <c r="E31" s="139" t="s">
        <v>1123</v>
      </c>
      <c r="F31" s="317"/>
      <c r="G31" s="317"/>
      <c r="H31" s="317"/>
      <c r="I31" s="317"/>
      <c r="J31" s="317"/>
      <c r="L31" s="317">
        <f t="shared" si="5"/>
        <v>0</v>
      </c>
      <c r="M31" s="317">
        <f t="shared" si="6"/>
        <v>0</v>
      </c>
      <c r="N31" s="317">
        <f t="shared" si="7"/>
        <v>0</v>
      </c>
    </row>
    <row r="32" spans="1:14" ht="27.95" customHeight="1" outlineLevel="2" thickBot="1">
      <c r="A32" s="132"/>
      <c r="B32" s="121"/>
      <c r="C32" s="295" t="s">
        <v>1431</v>
      </c>
      <c r="D32" s="134" t="s">
        <v>1121</v>
      </c>
      <c r="E32" s="135" t="s">
        <v>1069</v>
      </c>
      <c r="F32" s="317">
        <v>625</v>
      </c>
      <c r="G32" s="317"/>
      <c r="H32" s="317">
        <f t="shared" si="2"/>
        <v>843.75</v>
      </c>
      <c r="I32" s="317">
        <f t="shared" ref="I32:I40" si="16">F32*0.95</f>
        <v>593.75</v>
      </c>
      <c r="J32" s="317">
        <f t="shared" ref="J32:J40" si="17">F32*0.8</f>
        <v>500</v>
      </c>
      <c r="L32" s="317">
        <f t="shared" si="5"/>
        <v>637.5</v>
      </c>
      <c r="M32" s="317">
        <f t="shared" si="6"/>
        <v>0</v>
      </c>
      <c r="N32" s="317">
        <f t="shared" si="7"/>
        <v>860.625</v>
      </c>
    </row>
    <row r="33" spans="1:14" ht="27.95" customHeight="1" outlineLevel="2" thickBot="1">
      <c r="A33" s="132"/>
      <c r="B33" s="121"/>
      <c r="C33" s="295" t="s">
        <v>1432</v>
      </c>
      <c r="D33" s="134" t="s">
        <v>1122</v>
      </c>
      <c r="E33" s="135" t="s">
        <v>1069</v>
      </c>
      <c r="F33" s="317">
        <v>675</v>
      </c>
      <c r="G33" s="317"/>
      <c r="H33" s="317">
        <f t="shared" si="2"/>
        <v>911.25000000000011</v>
      </c>
      <c r="I33" s="317">
        <f t="shared" si="16"/>
        <v>641.25</v>
      </c>
      <c r="J33" s="317">
        <f t="shared" si="17"/>
        <v>540</v>
      </c>
      <c r="L33" s="317">
        <f t="shared" si="5"/>
        <v>688.5</v>
      </c>
      <c r="M33" s="317">
        <f t="shared" si="6"/>
        <v>0</v>
      </c>
      <c r="N33" s="317">
        <f t="shared" si="7"/>
        <v>929.47500000000014</v>
      </c>
    </row>
    <row r="34" spans="1:14" ht="27.95" customHeight="1" outlineLevel="2" thickBot="1">
      <c r="A34" s="132"/>
      <c r="B34" s="121"/>
      <c r="C34" s="295" t="s">
        <v>1433</v>
      </c>
      <c r="D34" s="134" t="s">
        <v>1007</v>
      </c>
      <c r="E34" s="135" t="s">
        <v>1595</v>
      </c>
      <c r="F34" s="317">
        <v>960</v>
      </c>
      <c r="G34" s="317"/>
      <c r="H34" s="317">
        <f t="shared" si="2"/>
        <v>1296</v>
      </c>
      <c r="I34" s="317">
        <f t="shared" si="16"/>
        <v>912</v>
      </c>
      <c r="J34" s="317">
        <f t="shared" si="17"/>
        <v>768</v>
      </c>
      <c r="L34" s="317">
        <f t="shared" si="5"/>
        <v>979.2</v>
      </c>
      <c r="M34" s="317">
        <f t="shared" si="6"/>
        <v>0</v>
      </c>
      <c r="N34" s="317">
        <f t="shared" si="7"/>
        <v>1321.92</v>
      </c>
    </row>
    <row r="35" spans="1:14" ht="27.95" customHeight="1" outlineLevel="2" thickBot="1">
      <c r="A35" s="132"/>
      <c r="B35" s="121"/>
      <c r="C35" s="295" t="s">
        <v>1434</v>
      </c>
      <c r="D35" s="134" t="s">
        <v>994</v>
      </c>
      <c r="E35" s="135" t="s">
        <v>1595</v>
      </c>
      <c r="F35" s="317">
        <v>1010</v>
      </c>
      <c r="G35" s="317"/>
      <c r="H35" s="317">
        <f t="shared" si="2"/>
        <v>1363.5</v>
      </c>
      <c r="I35" s="317">
        <f t="shared" si="16"/>
        <v>959.5</v>
      </c>
      <c r="J35" s="317">
        <f t="shared" si="17"/>
        <v>808</v>
      </c>
      <c r="L35" s="317">
        <f t="shared" si="5"/>
        <v>1030.2</v>
      </c>
      <c r="M35" s="317">
        <f t="shared" si="6"/>
        <v>0</v>
      </c>
      <c r="N35" s="317">
        <f t="shared" si="7"/>
        <v>1390.77</v>
      </c>
    </row>
    <row r="36" spans="1:14" ht="27.95" customHeight="1" outlineLevel="2" thickBot="1">
      <c r="A36" s="132"/>
      <c r="B36" s="121"/>
      <c r="C36" s="295" t="s">
        <v>1433</v>
      </c>
      <c r="D36" s="134" t="s">
        <v>1530</v>
      </c>
      <c r="E36" s="135" t="s">
        <v>1595</v>
      </c>
      <c r="F36" s="317">
        <v>980</v>
      </c>
      <c r="G36" s="317"/>
      <c r="H36" s="317">
        <f t="shared" si="2"/>
        <v>1323</v>
      </c>
      <c r="I36" s="317">
        <f t="shared" si="16"/>
        <v>931</v>
      </c>
      <c r="J36" s="317">
        <f t="shared" si="17"/>
        <v>784</v>
      </c>
      <c r="L36" s="317">
        <f t="shared" si="5"/>
        <v>999.6</v>
      </c>
      <c r="M36" s="317">
        <f t="shared" si="6"/>
        <v>0</v>
      </c>
      <c r="N36" s="317">
        <f t="shared" si="7"/>
        <v>1349.46</v>
      </c>
    </row>
    <row r="37" spans="1:14" ht="27.95" customHeight="1" outlineLevel="2" thickBot="1">
      <c r="A37" s="132"/>
      <c r="B37" s="121"/>
      <c r="C37" s="295" t="s">
        <v>1435</v>
      </c>
      <c r="D37" s="134" t="s">
        <v>19</v>
      </c>
      <c r="E37" s="135" t="s">
        <v>991</v>
      </c>
      <c r="F37" s="317">
        <v>1920</v>
      </c>
      <c r="G37" s="317"/>
      <c r="H37" s="317">
        <f t="shared" si="2"/>
        <v>2592</v>
      </c>
      <c r="I37" s="317">
        <f t="shared" si="16"/>
        <v>1824</v>
      </c>
      <c r="J37" s="317">
        <f t="shared" si="17"/>
        <v>1536</v>
      </c>
      <c r="L37" s="317">
        <f t="shared" si="5"/>
        <v>1958.4</v>
      </c>
      <c r="M37" s="317">
        <f t="shared" si="6"/>
        <v>0</v>
      </c>
      <c r="N37" s="317">
        <f t="shared" si="7"/>
        <v>2643.84</v>
      </c>
    </row>
    <row r="38" spans="1:14" s="441" customFormat="1" ht="27.95" customHeight="1" outlineLevel="2" thickBot="1">
      <c r="A38" s="465"/>
      <c r="B38" s="445"/>
      <c r="C38" s="466" t="s">
        <v>1435</v>
      </c>
      <c r="D38" s="452" t="s">
        <v>1966</v>
      </c>
      <c r="E38" s="453" t="s">
        <v>991</v>
      </c>
      <c r="F38" s="443">
        <v>1990</v>
      </c>
      <c r="G38" s="443"/>
      <c r="H38" s="443">
        <f t="shared" ref="H38" si="18">F38*1.35</f>
        <v>2686.5</v>
      </c>
      <c r="I38" s="443">
        <f t="shared" si="16"/>
        <v>1890.5</v>
      </c>
      <c r="J38" s="443">
        <f t="shared" si="17"/>
        <v>1592</v>
      </c>
      <c r="L38" s="317">
        <f t="shared" si="5"/>
        <v>2029.8</v>
      </c>
      <c r="M38" s="317">
        <f t="shared" si="6"/>
        <v>0</v>
      </c>
      <c r="N38" s="317">
        <f t="shared" si="7"/>
        <v>2740.23</v>
      </c>
    </row>
    <row r="39" spans="1:14" ht="27.95" customHeight="1" outlineLevel="2" thickBot="1">
      <c r="A39" s="132"/>
      <c r="B39" s="121"/>
      <c r="C39" s="295" t="s">
        <v>1436</v>
      </c>
      <c r="D39" s="134" t="s">
        <v>20</v>
      </c>
      <c r="E39" s="135"/>
      <c r="F39" s="317">
        <v>110</v>
      </c>
      <c r="G39" s="317"/>
      <c r="H39" s="317">
        <f t="shared" si="2"/>
        <v>148.5</v>
      </c>
      <c r="I39" s="317">
        <f t="shared" si="16"/>
        <v>104.5</v>
      </c>
      <c r="J39" s="317">
        <f t="shared" si="17"/>
        <v>88</v>
      </c>
      <c r="L39" s="317">
        <f t="shared" si="5"/>
        <v>112.2</v>
      </c>
      <c r="M39" s="317">
        <f t="shared" si="6"/>
        <v>0</v>
      </c>
      <c r="N39" s="317">
        <f t="shared" si="7"/>
        <v>151.47</v>
      </c>
    </row>
    <row r="40" spans="1:14" ht="27.95" customHeight="1" outlineLevel="2" thickBot="1">
      <c r="A40" s="132"/>
      <c r="B40" s="121"/>
      <c r="C40" s="295" t="s">
        <v>1437</v>
      </c>
      <c r="D40" s="134" t="s">
        <v>21</v>
      </c>
      <c r="E40" s="135" t="s">
        <v>22</v>
      </c>
      <c r="F40" s="317">
        <v>480</v>
      </c>
      <c r="G40" s="317"/>
      <c r="H40" s="317">
        <f t="shared" si="2"/>
        <v>648</v>
      </c>
      <c r="I40" s="317">
        <f t="shared" si="16"/>
        <v>456</v>
      </c>
      <c r="J40" s="317">
        <f t="shared" si="17"/>
        <v>384</v>
      </c>
      <c r="L40" s="317">
        <f t="shared" si="5"/>
        <v>489.6</v>
      </c>
      <c r="M40" s="317">
        <f t="shared" si="6"/>
        <v>0</v>
      </c>
      <c r="N40" s="317">
        <f t="shared" si="7"/>
        <v>660.96</v>
      </c>
    </row>
    <row r="41" spans="1:14" ht="13.5" outlineLevel="1" thickBot="1">
      <c r="A41" s="136"/>
      <c r="B41" s="121"/>
      <c r="C41" s="137" t="s">
        <v>1418</v>
      </c>
      <c r="D41" s="168" t="s">
        <v>1348</v>
      </c>
      <c r="E41" s="139" t="s">
        <v>1123</v>
      </c>
      <c r="F41" s="317"/>
      <c r="G41" s="317"/>
      <c r="H41" s="317"/>
      <c r="I41" s="317"/>
      <c r="J41" s="317"/>
      <c r="L41" s="317">
        <f t="shared" si="5"/>
        <v>0</v>
      </c>
      <c r="M41" s="317">
        <f t="shared" si="6"/>
        <v>0</v>
      </c>
      <c r="N41" s="317">
        <f t="shared" si="7"/>
        <v>0</v>
      </c>
    </row>
    <row r="42" spans="1:14" ht="30" customHeight="1" outlineLevel="2" thickBot="1">
      <c r="A42" s="132"/>
      <c r="B42" s="121"/>
      <c r="C42" s="133" t="s">
        <v>763</v>
      </c>
      <c r="D42" s="134" t="s">
        <v>33</v>
      </c>
      <c r="E42" s="151" t="s">
        <v>1082</v>
      </c>
      <c r="F42" s="317">
        <v>1890</v>
      </c>
      <c r="G42" s="317"/>
      <c r="H42" s="317">
        <f t="shared" si="2"/>
        <v>2551.5</v>
      </c>
      <c r="I42" s="317">
        <f t="shared" ref="I42:I44" si="19">F42*0.95</f>
        <v>1795.5</v>
      </c>
      <c r="J42" s="317">
        <f t="shared" ref="J42:J61" si="20">F42*0.8</f>
        <v>1512</v>
      </c>
      <c r="L42" s="317">
        <f t="shared" si="5"/>
        <v>1927.8</v>
      </c>
      <c r="M42" s="317">
        <f t="shared" si="6"/>
        <v>0</v>
      </c>
      <c r="N42" s="317">
        <f t="shared" si="7"/>
        <v>2602.5300000000002</v>
      </c>
    </row>
    <row r="43" spans="1:14" ht="30" customHeight="1" outlineLevel="2" thickBot="1">
      <c r="A43" s="132"/>
      <c r="B43" s="121"/>
      <c r="C43" s="133" t="s">
        <v>761</v>
      </c>
      <c r="D43" s="134" t="s">
        <v>34</v>
      </c>
      <c r="E43" s="151" t="s">
        <v>1083</v>
      </c>
      <c r="F43" s="317">
        <v>925</v>
      </c>
      <c r="G43" s="317"/>
      <c r="H43" s="317">
        <f t="shared" si="2"/>
        <v>1248.75</v>
      </c>
      <c r="I43" s="317">
        <f t="shared" si="19"/>
        <v>878.75</v>
      </c>
      <c r="J43" s="317">
        <f t="shared" si="20"/>
        <v>740</v>
      </c>
      <c r="L43" s="317">
        <f t="shared" si="5"/>
        <v>943.5</v>
      </c>
      <c r="M43" s="317">
        <f t="shared" si="6"/>
        <v>0</v>
      </c>
      <c r="N43" s="317">
        <f t="shared" si="7"/>
        <v>1273.7249999999999</v>
      </c>
    </row>
    <row r="44" spans="1:14" ht="30" customHeight="1" outlineLevel="2" thickBot="1">
      <c r="A44" s="132"/>
      <c r="B44" s="121"/>
      <c r="C44" s="133" t="s">
        <v>762</v>
      </c>
      <c r="D44" s="134" t="s">
        <v>1026</v>
      </c>
      <c r="E44" s="151" t="s">
        <v>1084</v>
      </c>
      <c r="F44" s="317">
        <v>1350</v>
      </c>
      <c r="G44" s="317"/>
      <c r="H44" s="317">
        <f t="shared" si="2"/>
        <v>1822.5000000000002</v>
      </c>
      <c r="I44" s="317">
        <f t="shared" si="19"/>
        <v>1282.5</v>
      </c>
      <c r="J44" s="317">
        <f t="shared" si="20"/>
        <v>1080</v>
      </c>
      <c r="L44" s="317">
        <f t="shared" si="5"/>
        <v>1377</v>
      </c>
      <c r="M44" s="317">
        <f t="shared" si="6"/>
        <v>0</v>
      </c>
      <c r="N44" s="317">
        <f t="shared" si="7"/>
        <v>1858.9500000000003</v>
      </c>
    </row>
    <row r="45" spans="1:14" s="276" customFormat="1" ht="30.75" customHeight="1" thickBot="1">
      <c r="A45" s="280"/>
      <c r="B45" s="280" t="s">
        <v>983</v>
      </c>
      <c r="C45" s="506" t="s">
        <v>1350</v>
      </c>
      <c r="D45" s="506"/>
      <c r="E45" s="139" t="s">
        <v>1123</v>
      </c>
      <c r="F45" s="317"/>
      <c r="G45" s="317"/>
      <c r="H45" s="317"/>
      <c r="I45" s="317"/>
      <c r="J45" s="317"/>
      <c r="L45" s="317">
        <f t="shared" si="5"/>
        <v>0</v>
      </c>
      <c r="M45" s="317">
        <f t="shared" si="6"/>
        <v>0</v>
      </c>
      <c r="N45" s="317">
        <f t="shared" si="7"/>
        <v>0</v>
      </c>
    </row>
    <row r="46" spans="1:14" s="441" customFormat="1" ht="49.5" customHeight="1" outlineLevel="2" thickBot="1">
      <c r="A46" s="445"/>
      <c r="B46" s="121"/>
      <c r="C46" s="451" t="s">
        <v>2064</v>
      </c>
      <c r="D46" s="452" t="s">
        <v>1818</v>
      </c>
      <c r="E46" s="453" t="s">
        <v>1819</v>
      </c>
      <c r="F46" s="443">
        <v>2270</v>
      </c>
      <c r="H46" s="443">
        <f t="shared" si="2"/>
        <v>3064.5</v>
      </c>
      <c r="I46" s="443">
        <f t="shared" ref="I46:I61" si="21">F46*0.95</f>
        <v>2156.5</v>
      </c>
      <c r="J46" s="443">
        <f t="shared" si="20"/>
        <v>1816</v>
      </c>
      <c r="L46" s="317">
        <f t="shared" si="5"/>
        <v>2315.4</v>
      </c>
      <c r="M46" s="317">
        <f t="shared" si="6"/>
        <v>0</v>
      </c>
      <c r="N46" s="317">
        <f t="shared" si="7"/>
        <v>3125.79</v>
      </c>
    </row>
    <row r="47" spans="1:14" s="441" customFormat="1" ht="38.25" customHeight="1" outlineLevel="2" thickBot="1">
      <c r="A47" s="445"/>
      <c r="B47" s="121"/>
      <c r="C47" s="451" t="s">
        <v>2065</v>
      </c>
      <c r="D47" s="452" t="s">
        <v>1816</v>
      </c>
      <c r="E47" s="454" t="s">
        <v>1817</v>
      </c>
      <c r="F47" s="443">
        <v>3530</v>
      </c>
      <c r="H47" s="443">
        <f t="shared" si="2"/>
        <v>4765.5</v>
      </c>
      <c r="I47" s="443">
        <f t="shared" si="21"/>
        <v>3353.5</v>
      </c>
      <c r="J47" s="443">
        <f t="shared" si="20"/>
        <v>2824</v>
      </c>
      <c r="L47" s="317">
        <f t="shared" si="5"/>
        <v>3600.6</v>
      </c>
      <c r="M47" s="317">
        <f t="shared" si="6"/>
        <v>0</v>
      </c>
      <c r="N47" s="317">
        <f t="shared" si="7"/>
        <v>4860.8100000000004</v>
      </c>
    </row>
    <row r="48" spans="1:14" s="441" customFormat="1" ht="38.25" customHeight="1" outlineLevel="2" thickBot="1">
      <c r="A48" s="445"/>
      <c r="B48" s="121"/>
      <c r="C48" s="451" t="s">
        <v>2066</v>
      </c>
      <c r="D48" s="452" t="s">
        <v>1814</v>
      </c>
      <c r="E48" s="453" t="s">
        <v>1815</v>
      </c>
      <c r="F48" s="443">
        <v>1640</v>
      </c>
      <c r="H48" s="443">
        <f t="shared" si="2"/>
        <v>2214</v>
      </c>
      <c r="I48" s="443">
        <f t="shared" si="21"/>
        <v>1558</v>
      </c>
      <c r="J48" s="443">
        <f t="shared" si="20"/>
        <v>1312</v>
      </c>
      <c r="L48" s="317">
        <f t="shared" si="5"/>
        <v>1672.8</v>
      </c>
      <c r="M48" s="317">
        <f t="shared" si="6"/>
        <v>0</v>
      </c>
      <c r="N48" s="317">
        <f t="shared" si="7"/>
        <v>2258.2800000000002</v>
      </c>
    </row>
    <row r="49" spans="1:14" s="441" customFormat="1" ht="38.25" customHeight="1" outlineLevel="2" thickBot="1">
      <c r="A49" s="445"/>
      <c r="B49" s="121"/>
      <c r="C49" s="451" t="s">
        <v>2075</v>
      </c>
      <c r="D49" s="452" t="s">
        <v>1628</v>
      </c>
      <c r="E49" s="453" t="s">
        <v>1824</v>
      </c>
      <c r="F49" s="443">
        <v>1040</v>
      </c>
      <c r="H49" s="443">
        <f t="shared" si="2"/>
        <v>1404</v>
      </c>
      <c r="I49" s="443">
        <f t="shared" si="21"/>
        <v>988</v>
      </c>
      <c r="J49" s="443">
        <f t="shared" si="20"/>
        <v>832</v>
      </c>
      <c r="L49" s="317">
        <f t="shared" si="5"/>
        <v>1060.8</v>
      </c>
      <c r="M49" s="317">
        <f t="shared" si="6"/>
        <v>0</v>
      </c>
      <c r="N49" s="317">
        <f t="shared" si="7"/>
        <v>1432.08</v>
      </c>
    </row>
    <row r="50" spans="1:14" s="441" customFormat="1" ht="32.25" customHeight="1" outlineLevel="2" thickBot="1">
      <c r="A50" s="445" t="s">
        <v>1594</v>
      </c>
      <c r="B50" s="121"/>
      <c r="C50" s="451" t="s">
        <v>2076</v>
      </c>
      <c r="D50" s="452" t="s">
        <v>1628</v>
      </c>
      <c r="E50" s="453" t="s">
        <v>1823</v>
      </c>
      <c r="F50" s="443">
        <v>1090</v>
      </c>
      <c r="H50" s="443">
        <f t="shared" si="2"/>
        <v>1471.5</v>
      </c>
      <c r="I50" s="443">
        <f t="shared" si="21"/>
        <v>1035.5</v>
      </c>
      <c r="J50" s="443">
        <f t="shared" si="20"/>
        <v>872</v>
      </c>
      <c r="L50" s="317">
        <f t="shared" si="5"/>
        <v>1111.8</v>
      </c>
      <c r="M50" s="317">
        <f t="shared" si="6"/>
        <v>0</v>
      </c>
      <c r="N50" s="317">
        <f t="shared" si="7"/>
        <v>1500.93</v>
      </c>
    </row>
    <row r="51" spans="1:14" ht="32.25" customHeight="1" outlineLevel="2" thickBot="1">
      <c r="A51" s="301"/>
      <c r="B51" s="121"/>
      <c r="C51" s="133" t="s">
        <v>1910</v>
      </c>
      <c r="D51" s="134" t="s">
        <v>2167</v>
      </c>
      <c r="E51" s="151" t="s">
        <v>1883</v>
      </c>
      <c r="F51" s="317">
        <v>2750</v>
      </c>
      <c r="G51" s="12"/>
      <c r="H51" s="317">
        <f t="shared" si="2"/>
        <v>3712.5000000000005</v>
      </c>
      <c r="I51" s="317">
        <f t="shared" si="21"/>
        <v>2612.5</v>
      </c>
      <c r="J51" s="317">
        <f t="shared" si="20"/>
        <v>2200</v>
      </c>
      <c r="L51" s="317">
        <f t="shared" si="5"/>
        <v>2805</v>
      </c>
      <c r="M51" s="317">
        <f t="shared" si="6"/>
        <v>0</v>
      </c>
      <c r="N51" s="317">
        <f t="shared" si="7"/>
        <v>3786.7500000000005</v>
      </c>
    </row>
    <row r="52" spans="1:14" s="441" customFormat="1" ht="33.75" customHeight="1" outlineLevel="2" thickBot="1">
      <c r="A52" s="445"/>
      <c r="B52" s="121"/>
      <c r="C52" s="451" t="s">
        <v>2061</v>
      </c>
      <c r="D52" s="452" t="s">
        <v>1629</v>
      </c>
      <c r="E52" s="453" t="s">
        <v>1630</v>
      </c>
      <c r="F52" s="443">
        <v>2540</v>
      </c>
      <c r="H52" s="443">
        <f t="shared" si="2"/>
        <v>3429</v>
      </c>
      <c r="I52" s="443">
        <f t="shared" si="21"/>
        <v>2413</v>
      </c>
      <c r="J52" s="443">
        <f t="shared" si="20"/>
        <v>2032</v>
      </c>
      <c r="L52" s="317">
        <f t="shared" si="5"/>
        <v>2590.8000000000002</v>
      </c>
      <c r="M52" s="317">
        <f t="shared" si="6"/>
        <v>0</v>
      </c>
      <c r="N52" s="317">
        <f t="shared" si="7"/>
        <v>3497.58</v>
      </c>
    </row>
    <row r="53" spans="1:14" s="441" customFormat="1" ht="30" customHeight="1" outlineLevel="2" thickBot="1">
      <c r="A53" s="445"/>
      <c r="B53" s="121"/>
      <c r="C53" s="451" t="s">
        <v>2060</v>
      </c>
      <c r="D53" s="452" t="s">
        <v>1650</v>
      </c>
      <c r="E53" s="453" t="s">
        <v>1631</v>
      </c>
      <c r="F53" s="443">
        <v>1710</v>
      </c>
      <c r="H53" s="443">
        <f t="shared" si="2"/>
        <v>2308.5</v>
      </c>
      <c r="I53" s="443">
        <f t="shared" si="21"/>
        <v>1624.5</v>
      </c>
      <c r="J53" s="443">
        <f t="shared" si="20"/>
        <v>1368</v>
      </c>
      <c r="L53" s="317">
        <f t="shared" si="5"/>
        <v>1744.2</v>
      </c>
      <c r="M53" s="317">
        <f t="shared" si="6"/>
        <v>0</v>
      </c>
      <c r="N53" s="317">
        <f t="shared" si="7"/>
        <v>2354.67</v>
      </c>
    </row>
    <row r="54" spans="1:14" s="441" customFormat="1" ht="39" customHeight="1" outlineLevel="2" thickBot="1">
      <c r="A54" s="445"/>
      <c r="B54" s="121"/>
      <c r="C54" s="451" t="s">
        <v>2202</v>
      </c>
      <c r="D54" s="452" t="s">
        <v>2201</v>
      </c>
      <c r="E54" s="453" t="s">
        <v>2203</v>
      </c>
      <c r="F54" s="443">
        <v>3750</v>
      </c>
      <c r="H54" s="443">
        <f t="shared" ref="H54" si="22">F54*1.35</f>
        <v>5062.5</v>
      </c>
      <c r="I54" s="443">
        <f t="shared" ref="I54" si="23">F54*0.95</f>
        <v>3562.5</v>
      </c>
      <c r="J54" s="443">
        <f t="shared" ref="J54" si="24">F54*0.8</f>
        <v>3000</v>
      </c>
      <c r="L54" s="317">
        <f t="shared" si="5"/>
        <v>3825</v>
      </c>
      <c r="M54" s="317">
        <f t="shared" si="6"/>
        <v>0</v>
      </c>
      <c r="N54" s="317">
        <f t="shared" si="7"/>
        <v>5163.75</v>
      </c>
    </row>
    <row r="55" spans="1:14" s="441" customFormat="1" ht="29.25" customHeight="1" outlineLevel="2" thickBot="1">
      <c r="A55" s="445"/>
      <c r="B55" s="121"/>
      <c r="C55" s="451" t="s">
        <v>2063</v>
      </c>
      <c r="D55" s="452" t="s">
        <v>1632</v>
      </c>
      <c r="E55" s="453" t="s">
        <v>1822</v>
      </c>
      <c r="F55" s="443">
        <v>750</v>
      </c>
      <c r="H55" s="443">
        <f t="shared" si="2"/>
        <v>1012.5000000000001</v>
      </c>
      <c r="I55" s="443">
        <f t="shared" si="21"/>
        <v>712.5</v>
      </c>
      <c r="J55" s="443">
        <f t="shared" si="20"/>
        <v>600</v>
      </c>
      <c r="L55" s="317">
        <f t="shared" si="5"/>
        <v>765</v>
      </c>
      <c r="M55" s="317">
        <f t="shared" si="6"/>
        <v>0</v>
      </c>
      <c r="N55" s="317">
        <f t="shared" si="7"/>
        <v>1032.7500000000002</v>
      </c>
    </row>
    <row r="56" spans="1:14" s="441" customFormat="1" ht="29.25" customHeight="1" outlineLevel="2" thickBot="1">
      <c r="A56" s="445"/>
      <c r="B56" s="121"/>
      <c r="C56" s="451" t="s">
        <v>2062</v>
      </c>
      <c r="D56" s="452" t="s">
        <v>1820</v>
      </c>
      <c r="E56" s="453" t="s">
        <v>1821</v>
      </c>
      <c r="F56" s="443">
        <v>445</v>
      </c>
      <c r="H56" s="443">
        <f t="shared" si="2"/>
        <v>600.75</v>
      </c>
      <c r="I56" s="443">
        <f t="shared" si="21"/>
        <v>422.75</v>
      </c>
      <c r="J56" s="443">
        <f t="shared" si="20"/>
        <v>356</v>
      </c>
      <c r="L56" s="317">
        <f t="shared" si="5"/>
        <v>453.90000000000003</v>
      </c>
      <c r="M56" s="317">
        <f t="shared" si="6"/>
        <v>0</v>
      </c>
      <c r="N56" s="317">
        <f t="shared" si="7"/>
        <v>612.76499999999999</v>
      </c>
    </row>
    <row r="57" spans="1:14" s="441" customFormat="1" ht="29.25" customHeight="1" outlineLevel="2" thickBot="1">
      <c r="A57" s="445"/>
      <c r="B57" s="121"/>
      <c r="C57" s="451" t="s">
        <v>2093</v>
      </c>
      <c r="D57" s="452" t="s">
        <v>2092</v>
      </c>
      <c r="E57" s="453" t="s">
        <v>2095</v>
      </c>
      <c r="F57" s="443">
        <v>3390</v>
      </c>
      <c r="H57" s="443">
        <f t="shared" ref="H57:H58" si="25">F57*1.35</f>
        <v>4576.5</v>
      </c>
      <c r="I57" s="443">
        <f t="shared" ref="I57:I58" si="26">F57*0.95</f>
        <v>3220.5</v>
      </c>
      <c r="J57" s="443">
        <f t="shared" ref="J57:J58" si="27">F57*0.8</f>
        <v>2712</v>
      </c>
      <c r="L57" s="317">
        <f t="shared" si="5"/>
        <v>3457.8</v>
      </c>
      <c r="M57" s="317">
        <f t="shared" si="6"/>
        <v>0</v>
      </c>
      <c r="N57" s="317">
        <f t="shared" si="7"/>
        <v>4668.03</v>
      </c>
    </row>
    <row r="58" spans="1:14" s="441" customFormat="1" ht="29.25" customHeight="1" outlineLevel="2" thickBot="1">
      <c r="A58" s="445"/>
      <c r="B58" s="121"/>
      <c r="C58" s="451" t="s">
        <v>2091</v>
      </c>
      <c r="D58" s="452" t="s">
        <v>2090</v>
      </c>
      <c r="E58" s="151" t="s">
        <v>2094</v>
      </c>
      <c r="F58" s="443">
        <v>1800</v>
      </c>
      <c r="H58" s="443">
        <f t="shared" si="25"/>
        <v>2430</v>
      </c>
      <c r="I58" s="443">
        <f t="shared" si="26"/>
        <v>1710</v>
      </c>
      <c r="J58" s="443">
        <f t="shared" si="27"/>
        <v>1440</v>
      </c>
      <c r="L58" s="317">
        <f t="shared" si="5"/>
        <v>1836</v>
      </c>
      <c r="M58" s="317">
        <f t="shared" si="6"/>
        <v>0</v>
      </c>
      <c r="N58" s="317">
        <f t="shared" si="7"/>
        <v>2478.6</v>
      </c>
    </row>
    <row r="59" spans="1:14" s="441" customFormat="1" ht="29.25" customHeight="1" outlineLevel="2" thickBot="1">
      <c r="A59" s="445"/>
      <c r="B59" s="450" t="s">
        <v>988</v>
      </c>
      <c r="C59" s="451" t="s">
        <v>2240</v>
      </c>
      <c r="D59" s="452" t="s">
        <v>2241</v>
      </c>
      <c r="E59" s="151" t="s">
        <v>2243</v>
      </c>
      <c r="F59" s="443">
        <v>1930</v>
      </c>
      <c r="H59" s="443">
        <f t="shared" ref="H59:H60" si="28">F59*1.35</f>
        <v>2605.5</v>
      </c>
      <c r="I59" s="443">
        <f t="shared" ref="I59:I60" si="29">F59*0.95</f>
        <v>1833.5</v>
      </c>
      <c r="J59" s="443">
        <f t="shared" ref="J59:J60" si="30">F59*0.8</f>
        <v>1544</v>
      </c>
      <c r="L59" s="317">
        <f t="shared" si="5"/>
        <v>1968.6000000000001</v>
      </c>
      <c r="M59" s="317">
        <f t="shared" si="6"/>
        <v>0</v>
      </c>
      <c r="N59" s="317">
        <f t="shared" si="7"/>
        <v>2657.61</v>
      </c>
    </row>
    <row r="60" spans="1:14" s="441" customFormat="1" ht="29.25" customHeight="1" outlineLevel="2" thickBot="1">
      <c r="A60" s="445"/>
      <c r="B60" s="450" t="s">
        <v>988</v>
      </c>
      <c r="C60" s="451" t="s">
        <v>2240</v>
      </c>
      <c r="D60" s="452" t="s">
        <v>2242</v>
      </c>
      <c r="E60" s="151" t="s">
        <v>2244</v>
      </c>
      <c r="F60" s="443">
        <v>1600</v>
      </c>
      <c r="H60" s="443">
        <f t="shared" si="28"/>
        <v>2160</v>
      </c>
      <c r="I60" s="443">
        <f t="shared" si="29"/>
        <v>1520</v>
      </c>
      <c r="J60" s="443">
        <f t="shared" si="30"/>
        <v>1280</v>
      </c>
      <c r="L60" s="317">
        <f t="shared" si="5"/>
        <v>1632</v>
      </c>
      <c r="M60" s="317">
        <f t="shared" si="6"/>
        <v>0</v>
      </c>
      <c r="N60" s="317">
        <f t="shared" si="7"/>
        <v>2203.1999999999998</v>
      </c>
    </row>
    <row r="61" spans="1:14" s="441" customFormat="1" ht="26.25" customHeight="1" outlineLevel="2" thickBot="1">
      <c r="A61" s="445" t="s">
        <v>1594</v>
      </c>
      <c r="B61" s="121"/>
      <c r="C61" s="451" t="s">
        <v>1881</v>
      </c>
      <c r="D61" s="452" t="s">
        <v>1882</v>
      </c>
      <c r="E61" s="453" t="s">
        <v>1883</v>
      </c>
      <c r="F61" s="443">
        <v>300</v>
      </c>
      <c r="H61" s="443">
        <f t="shared" si="2"/>
        <v>405</v>
      </c>
      <c r="I61" s="443">
        <f t="shared" si="21"/>
        <v>285</v>
      </c>
      <c r="J61" s="443">
        <f t="shared" si="20"/>
        <v>240</v>
      </c>
      <c r="L61" s="317">
        <f t="shared" si="5"/>
        <v>306</v>
      </c>
      <c r="M61" s="317">
        <f t="shared" si="6"/>
        <v>0</v>
      </c>
      <c r="N61" s="317">
        <f t="shared" si="7"/>
        <v>413.1</v>
      </c>
    </row>
    <row r="62" spans="1:14" s="441" customFormat="1" ht="26.25" customHeight="1" outlineLevel="2" thickBot="1">
      <c r="A62" s="445" t="s">
        <v>1594</v>
      </c>
      <c r="B62" s="121"/>
      <c r="C62" s="451" t="s">
        <v>2122</v>
      </c>
      <c r="D62" s="452" t="s">
        <v>2123</v>
      </c>
      <c r="E62" s="453" t="s">
        <v>2095</v>
      </c>
      <c r="F62" s="443">
        <v>365</v>
      </c>
      <c r="H62" s="443">
        <f t="shared" ref="H62:H63" si="31">F62*1.35</f>
        <v>492.75000000000006</v>
      </c>
      <c r="I62" s="443">
        <f t="shared" ref="I62:I63" si="32">F62*0.95</f>
        <v>346.75</v>
      </c>
      <c r="J62" s="443">
        <f t="shared" ref="J62:J63" si="33">F62*0.8</f>
        <v>292</v>
      </c>
      <c r="L62" s="317">
        <f t="shared" si="5"/>
        <v>372.3</v>
      </c>
      <c r="M62" s="317">
        <f t="shared" si="6"/>
        <v>0</v>
      </c>
      <c r="N62" s="317">
        <f t="shared" si="7"/>
        <v>502.60500000000008</v>
      </c>
    </row>
    <row r="63" spans="1:14" s="441" customFormat="1" ht="26.25" customHeight="1" outlineLevel="2" thickBot="1">
      <c r="A63" s="445" t="s">
        <v>1594</v>
      </c>
      <c r="B63" s="121"/>
      <c r="C63" s="451" t="s">
        <v>2125</v>
      </c>
      <c r="D63" s="452" t="s">
        <v>2124</v>
      </c>
      <c r="E63" s="151" t="s">
        <v>2094</v>
      </c>
      <c r="F63" s="443">
        <v>225</v>
      </c>
      <c r="H63" s="443">
        <f t="shared" si="31"/>
        <v>303.75</v>
      </c>
      <c r="I63" s="443">
        <f t="shared" si="32"/>
        <v>213.75</v>
      </c>
      <c r="J63" s="443">
        <f t="shared" si="33"/>
        <v>180</v>
      </c>
      <c r="L63" s="317">
        <f t="shared" si="5"/>
        <v>229.5</v>
      </c>
      <c r="M63" s="317">
        <f t="shared" si="6"/>
        <v>0</v>
      </c>
      <c r="N63" s="317">
        <f t="shared" si="7"/>
        <v>309.82499999999999</v>
      </c>
    </row>
    <row r="64" spans="1:14" ht="30" customHeight="1">
      <c r="E64" s="504" t="s">
        <v>1123</v>
      </c>
      <c r="F64" s="504"/>
      <c r="H64" s="11"/>
      <c r="I64" s="11"/>
      <c r="J64" s="11"/>
      <c r="L64" s="12"/>
      <c r="N64" s="11"/>
    </row>
    <row r="66" spans="1:4">
      <c r="A66" s="330"/>
      <c r="B66" s="201"/>
    </row>
    <row r="67" spans="1:4">
      <c r="A67" s="330"/>
      <c r="B67" s="201"/>
    </row>
    <row r="68" spans="1:4">
      <c r="A68" s="330"/>
      <c r="B68" s="201"/>
    </row>
    <row r="69" spans="1:4">
      <c r="A69" s="330"/>
      <c r="B69" s="201"/>
    </row>
    <row r="70" spans="1:4">
      <c r="D70" s="11"/>
    </row>
    <row r="71" spans="1:4">
      <c r="A71" s="330"/>
      <c r="B71" s="201"/>
    </row>
    <row r="72" spans="1:4">
      <c r="A72" s="330"/>
      <c r="B72" s="201"/>
    </row>
    <row r="73" spans="1:4">
      <c r="A73" s="330"/>
      <c r="B73" s="201"/>
    </row>
    <row r="74" spans="1:4">
      <c r="A74" s="330"/>
      <c r="B74" s="201"/>
    </row>
    <row r="75" spans="1:4">
      <c r="A75" s="330"/>
      <c r="B75" s="201"/>
    </row>
    <row r="76" spans="1:4">
      <c r="D76" s="11"/>
    </row>
    <row r="77" spans="1:4">
      <c r="A77" s="330"/>
      <c r="B77" s="201"/>
    </row>
    <row r="78" spans="1:4">
      <c r="A78" s="330"/>
      <c r="B78" s="201"/>
    </row>
    <row r="79" spans="1:4">
      <c r="D79" s="11"/>
    </row>
    <row r="80" spans="1:4">
      <c r="D80" s="11"/>
    </row>
  </sheetData>
  <sheetProtection algorithmName="SHA-512" hashValue="wqQ4JnCn8g3oHHo7PakuYHDbm0qXy8mgihYvsT7ZZLEtXOSSIibA5Xp0oOxA+PTjYiwFnwYIQbSV7UQZQNritg==" saltValue="UnuYjVDMaK7dnxFpzHc4ug==" spinCount="100000" sheet="1" objects="1" scenarios="1"/>
  <autoFilter ref="B4:F64" xr:uid="{00000000-0009-0000-0000-000003000000}"/>
  <mergeCells count="3">
    <mergeCell ref="C45:D45"/>
    <mergeCell ref="E64:F64"/>
    <mergeCell ref="C6:D6"/>
  </mergeCells>
  <dataValidations count="2">
    <dataValidation type="list" allowBlank="1" showInputMessage="1" showErrorMessage="1" sqref="A8:A44 A46:A63" xr:uid="{00000000-0002-0000-0300-000000000000}">
      <formula1>сегмент</formula1>
    </dataValidation>
    <dataValidation type="list" allowBlank="1" showInputMessage="1" showErrorMessage="1" sqref="B8:B44 B46:B63" xr:uid="{00000000-0002-0000-0300-000001000000}">
      <formula1>статус</formula1>
    </dataValidation>
  </dataValidations>
  <hyperlinks>
    <hyperlink ref="E6" location="Оглавление" display="вернуться в Оглавление" xr:uid="{00000000-0004-0000-0300-000000000000}"/>
    <hyperlink ref="E30" location="Оглавление" display="вернуться в Оглавление" xr:uid="{00000000-0004-0000-0300-000001000000}"/>
    <hyperlink ref="E45" location="Оглавление" display="вернуться в Оглавление" xr:uid="{00000000-0004-0000-0300-000002000000}"/>
    <hyperlink ref="E64" location="Оглавление" display="вернуться в Оглавление" xr:uid="{00000000-0004-0000-0300-000003000000}"/>
    <hyperlink ref="E7" location="Оглавление" display="вернуться в Оглавление" xr:uid="{00000000-0004-0000-0300-000004000000}"/>
    <hyperlink ref="E23" location="Оглавление" display="вернуться в Оглавление" xr:uid="{00000000-0004-0000-0300-000005000000}"/>
    <hyperlink ref="E31" location="Оглавление" display="вернуться в Оглавление" xr:uid="{00000000-0004-0000-0300-000006000000}"/>
    <hyperlink ref="E41" location="Оглавление" display="вернуться в Оглавление" xr:uid="{00000000-0004-0000-0300-000007000000}"/>
  </hyperlinks>
  <pageMargins left="0.23622047244094491" right="0.23622047244094491" top="0.86614173228346458" bottom="0.35433070866141736" header="0.31496062992125984" footer="0.31496062992125984"/>
  <pageSetup paperSize="9" scale="64" fitToHeight="10" orientation="portrait" r:id="rId1"/>
  <headerFooter>
    <oddHeader>&amp;L(495) 797-61-51Москва(812) 385-20-45С-Петербург&amp;C&amp;Gwww.prabo.ru&amp;R(4932) 37-14-88 Иваново(347) 246-94-13 Уфа</oddHeader>
  </headerFooter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70" operator="containsText" id="{1A1DED3D-8178-412F-AB88-BC9E831D8E50}">
            <xm:f>NOT(ISERROR(SEARCH("sale",B8)))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71" operator="containsText" id="{1EC1D0DD-1A92-4FEA-8E6F-D5CFF9457C7F}">
            <xm:f>NOT(ISERROR(SEARCH("new",B8)))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72" operator="containsText" id="{1AAA9B1B-B6BC-4329-BD48-597639634B8E}">
            <xm:f>NOT(ISERROR(SEARCH("spec",B8)))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B8:B37 B39:B44</xm:sqref>
        </x14:conditionalFormatting>
        <x14:conditionalFormatting xmlns:xm="http://schemas.microsoft.com/office/excel/2006/main">
          <x14:cfRule type="containsText" priority="64" operator="containsText" id="{48A02AD7-2DD8-443B-A321-884990E6582C}">
            <xm:f>NOT(ISERROR(SEARCH("sale",B59)))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65" operator="containsText" id="{D86BA604-E703-49A9-BCE9-6C7DDF5CE72D}">
            <xm:f>NOT(ISERROR(SEARCH("new",B59)))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66" operator="containsText" id="{A5B28E3E-7D92-42B7-820C-5FD88CC45EA8}">
            <xm:f>NOT(ISERROR(SEARCH("spec",B59)))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B59:B60</xm:sqref>
        </x14:conditionalFormatting>
        <x14:conditionalFormatting xmlns:xm="http://schemas.microsoft.com/office/excel/2006/main">
          <x14:cfRule type="containsText" priority="58" operator="containsText" id="{8B8F506D-BA8B-457D-BF05-56C5B6A29055}">
            <xm:f>NOT(ISERROR(SEARCH("sale",B38)))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59" operator="containsText" id="{CF69ABDE-FAE6-457B-90B3-55ADC9340D9A}">
            <xm:f>NOT(ISERROR(SEARCH("new",B38)))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60" operator="containsText" id="{AC38E685-F221-4AE2-81F1-621D621F98EA}">
            <xm:f>NOT(ISERROR(SEARCH("spec",B38)))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B38</xm:sqref>
        </x14:conditionalFormatting>
        <x14:conditionalFormatting xmlns:xm="http://schemas.microsoft.com/office/excel/2006/main">
          <x14:cfRule type="containsText" priority="49" operator="containsText" id="{1EA7A2F1-BE90-4FCB-9E7C-5107FE15C7E9}">
            <xm:f>NOT(ISERROR(SEARCH("sale",B46)))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50" operator="containsText" id="{DA2BAAB7-DBED-401C-B15C-B3913BDF570F}">
            <xm:f>NOT(ISERROR(SEARCH("new",B46)))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51" operator="containsText" id="{CC23D6C4-0938-41C5-B539-DF7D96DB4FC8}">
            <xm:f>NOT(ISERROR(SEARCH("spec",B46)))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B46</xm:sqref>
        </x14:conditionalFormatting>
        <x14:conditionalFormatting xmlns:xm="http://schemas.microsoft.com/office/excel/2006/main">
          <x14:cfRule type="containsText" priority="46" operator="containsText" id="{0E3B7A63-0282-4F4B-BDE3-C9B6D6A0B9C2}">
            <xm:f>NOT(ISERROR(SEARCH("sale",B47)))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47" operator="containsText" id="{1705979F-6CCA-4D4F-B7EA-A6413CC1DA5B}">
            <xm:f>NOT(ISERROR(SEARCH("new",B47)))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48" operator="containsText" id="{F9A9A2B2-C4CD-4CC1-BA8C-5883CAEF449B}">
            <xm:f>NOT(ISERROR(SEARCH("spec",B47)))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B47</xm:sqref>
        </x14:conditionalFormatting>
        <x14:conditionalFormatting xmlns:xm="http://schemas.microsoft.com/office/excel/2006/main">
          <x14:cfRule type="containsText" priority="43" operator="containsText" id="{AE43EA75-D7E1-493C-9A04-0EC545D0DF44}">
            <xm:f>NOT(ISERROR(SEARCH("sale",B48)))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44" operator="containsText" id="{68B846B4-0736-4A46-B89E-572AD5A36B76}">
            <xm:f>NOT(ISERROR(SEARCH("new",B48)))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45" operator="containsText" id="{5A360E76-702D-49A3-965D-93940C02D917}">
            <xm:f>NOT(ISERROR(SEARCH("spec",B48)))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B48</xm:sqref>
        </x14:conditionalFormatting>
        <x14:conditionalFormatting xmlns:xm="http://schemas.microsoft.com/office/excel/2006/main">
          <x14:cfRule type="containsText" priority="40" operator="containsText" id="{8D6D1512-3720-442B-8F40-DE69BB579B80}">
            <xm:f>NOT(ISERROR(SEARCH("sale",B49)))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41" operator="containsText" id="{BDD3AA01-456B-4CF6-BA8D-67CF44F09EE0}">
            <xm:f>NOT(ISERROR(SEARCH("new",B49)))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42" operator="containsText" id="{478F1289-550B-42D3-A510-FF1E1A39FD36}">
            <xm:f>NOT(ISERROR(SEARCH("spec",B49)))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B49</xm:sqref>
        </x14:conditionalFormatting>
        <x14:conditionalFormatting xmlns:xm="http://schemas.microsoft.com/office/excel/2006/main">
          <x14:cfRule type="containsText" priority="37" operator="containsText" id="{7E278C9E-4629-4E1F-B5AA-C5EB6F914644}">
            <xm:f>NOT(ISERROR(SEARCH("sale",B50)))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38" operator="containsText" id="{E881F878-4CDB-4235-A3A8-008811CD1A42}">
            <xm:f>NOT(ISERROR(SEARCH("new",B50)))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39" operator="containsText" id="{7F63FC8F-9447-4D05-88A9-D0E67BF25D8B}">
            <xm:f>NOT(ISERROR(SEARCH("spec",B50)))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B50</xm:sqref>
        </x14:conditionalFormatting>
        <x14:conditionalFormatting xmlns:xm="http://schemas.microsoft.com/office/excel/2006/main">
          <x14:cfRule type="containsText" priority="34" operator="containsText" id="{9EE2F22B-C48B-43F8-AEFF-B9EE9C301046}">
            <xm:f>NOT(ISERROR(SEARCH("sale",B51)))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35" operator="containsText" id="{BA7FB8A4-3067-431E-916E-EAD962B5E2F9}">
            <xm:f>NOT(ISERROR(SEARCH("new",B51)))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36" operator="containsText" id="{F73E9591-A569-461E-A780-CC5AEF1E3FC1}">
            <xm:f>NOT(ISERROR(SEARCH("spec",B51)))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B51</xm:sqref>
        </x14:conditionalFormatting>
        <x14:conditionalFormatting xmlns:xm="http://schemas.microsoft.com/office/excel/2006/main">
          <x14:cfRule type="containsText" priority="31" operator="containsText" id="{98A8A7F6-5B42-46CE-ABAA-D3A4C610741D}">
            <xm:f>NOT(ISERROR(SEARCH("sale",B53)))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32" operator="containsText" id="{95DE296A-99A0-44F5-980A-92E5E93F5BE3}">
            <xm:f>NOT(ISERROR(SEARCH("new",B53)))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33" operator="containsText" id="{C1E2AD9E-CB15-46AC-A2BB-628D4D4F3846}">
            <xm:f>NOT(ISERROR(SEARCH("spec",B53)))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B53</xm:sqref>
        </x14:conditionalFormatting>
        <x14:conditionalFormatting xmlns:xm="http://schemas.microsoft.com/office/excel/2006/main">
          <x14:cfRule type="containsText" priority="28" operator="containsText" id="{B82240C5-7111-4112-85B8-E9AEE4594E96}">
            <xm:f>NOT(ISERROR(SEARCH("sale",B54)))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29" operator="containsText" id="{74ED2DEF-0D8B-49D6-8C6D-EE1C18DD255A}">
            <xm:f>NOT(ISERROR(SEARCH("new",B54)))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30" operator="containsText" id="{E51EF6A9-8C22-41A7-853C-FA85D8FA6816}">
            <xm:f>NOT(ISERROR(SEARCH("spec",B54)))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B54</xm:sqref>
        </x14:conditionalFormatting>
        <x14:conditionalFormatting xmlns:xm="http://schemas.microsoft.com/office/excel/2006/main">
          <x14:cfRule type="containsText" priority="22" operator="containsText" id="{276B2B96-CABE-4B18-BFFD-4B0990856440}">
            <xm:f>NOT(ISERROR(SEARCH("sale",B55)))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23" operator="containsText" id="{EF7CA9BC-B126-4018-B2FB-2E4397D5D8CA}">
            <xm:f>NOT(ISERROR(SEARCH("new",B55)))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24" operator="containsText" id="{CDA929C2-160E-45E5-844B-A5AC5B02F43C}">
            <xm:f>NOT(ISERROR(SEARCH("spec",B55)))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B55</xm:sqref>
        </x14:conditionalFormatting>
        <x14:conditionalFormatting xmlns:xm="http://schemas.microsoft.com/office/excel/2006/main">
          <x14:cfRule type="containsText" priority="19" operator="containsText" id="{E4C3289F-C1FF-4C4E-8F18-76BF17D4AC5F}">
            <xm:f>NOT(ISERROR(SEARCH("sale",B52)))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20" operator="containsText" id="{3ACF260C-0768-4BF1-830B-68F68BF498E0}">
            <xm:f>NOT(ISERROR(SEARCH("new",B52)))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21" operator="containsText" id="{0A176786-6998-496C-A8E0-C078C22CE57A}">
            <xm:f>NOT(ISERROR(SEARCH("spec",B52)))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B52</xm:sqref>
        </x14:conditionalFormatting>
        <x14:conditionalFormatting xmlns:xm="http://schemas.microsoft.com/office/excel/2006/main">
          <x14:cfRule type="containsText" priority="16" operator="containsText" id="{2034D5D2-CF78-42AA-94A2-976BC95CA599}">
            <xm:f>NOT(ISERROR(SEARCH("sale",B56)))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17" operator="containsText" id="{ED8DCEFD-AF43-4041-9758-79BFBCB6AC4B}">
            <xm:f>NOT(ISERROR(SEARCH("new",B56)))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18" operator="containsText" id="{0A6F46F9-2D46-48C9-B5E9-01667C842C3E}">
            <xm:f>NOT(ISERROR(SEARCH("spec",B56)))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B56</xm:sqref>
        </x14:conditionalFormatting>
        <x14:conditionalFormatting xmlns:xm="http://schemas.microsoft.com/office/excel/2006/main">
          <x14:cfRule type="containsText" priority="13" operator="containsText" id="{C3D5BEEE-D79A-4AD7-A0CA-061096912061}">
            <xm:f>NOT(ISERROR(SEARCH("sale",B58)))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14" operator="containsText" id="{36C1281B-8037-4F41-811F-AFD2ECDD6BF2}">
            <xm:f>NOT(ISERROR(SEARCH("new",B58)))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15" operator="containsText" id="{4EB13710-CE11-4F7E-865E-E3FD8FA831DB}">
            <xm:f>NOT(ISERROR(SEARCH("spec",B58)))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B58</xm:sqref>
        </x14:conditionalFormatting>
        <x14:conditionalFormatting xmlns:xm="http://schemas.microsoft.com/office/excel/2006/main">
          <x14:cfRule type="containsText" priority="10" operator="containsText" id="{EB98E2EB-B93F-4380-B2A6-935EBC4E9429}">
            <xm:f>NOT(ISERROR(SEARCH("sale",B57)))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11" operator="containsText" id="{9F1A1850-9AD0-45DF-8B4B-C709C5EF196C}">
            <xm:f>NOT(ISERROR(SEARCH("new",B57)))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12" operator="containsText" id="{1D62CA44-7B6D-4389-AD7C-0BEC0B4923DD}">
            <xm:f>NOT(ISERROR(SEARCH("spec",B57)))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B57</xm:sqref>
        </x14:conditionalFormatting>
        <x14:conditionalFormatting xmlns:xm="http://schemas.microsoft.com/office/excel/2006/main">
          <x14:cfRule type="containsText" priority="7" operator="containsText" id="{3795AA27-655C-4934-8099-DC549A08AE94}">
            <xm:f>NOT(ISERROR(SEARCH("sale",B61)))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8" operator="containsText" id="{97ADCDBE-C752-4549-9E39-F4FDB4DE91FA}">
            <xm:f>NOT(ISERROR(SEARCH("new",B61)))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9" operator="containsText" id="{4E30A03C-7381-4D79-9A9A-D9160B38C352}">
            <xm:f>NOT(ISERROR(SEARCH("spec",B61)))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B61</xm:sqref>
        </x14:conditionalFormatting>
        <x14:conditionalFormatting xmlns:xm="http://schemas.microsoft.com/office/excel/2006/main">
          <x14:cfRule type="containsText" priority="4" operator="containsText" id="{197C73A4-C18A-43E3-9575-666B6C0CB2EB}">
            <xm:f>NOT(ISERROR(SEARCH("sale",B62)))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5" operator="containsText" id="{2CAE6D52-6AB7-49DA-9057-D900EB05B2E5}">
            <xm:f>NOT(ISERROR(SEARCH("new",B62)))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6" operator="containsText" id="{AEA8954A-9BEA-4094-9DCA-D729D50B9352}">
            <xm:f>NOT(ISERROR(SEARCH("spec",B62)))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B62</xm:sqref>
        </x14:conditionalFormatting>
        <x14:conditionalFormatting xmlns:xm="http://schemas.microsoft.com/office/excel/2006/main">
          <x14:cfRule type="containsText" priority="1" operator="containsText" id="{3CDDACAD-F98C-49CB-9BEF-4941D6659876}">
            <xm:f>NOT(ISERROR(SEARCH("sale",B63)))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2" operator="containsText" id="{9C7D11AB-15DD-468F-A28D-FE6B2533670D}">
            <xm:f>NOT(ISERROR(SEARCH("new",B63)))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3" operator="containsText" id="{E04C6812-ED96-4C64-BEB9-E70AAEDF9A56}">
            <xm:f>NOT(ISERROR(SEARCH("spec",B63)))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B63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3">
    <tabColor rgb="FF552803"/>
    <outlinePr summaryBelow="0"/>
    <pageSetUpPr fitToPage="1"/>
  </sheetPr>
  <dimension ref="A1:BIO162"/>
  <sheetViews>
    <sheetView zoomScaleNormal="100" zoomScaleSheetLayoutView="115" workbookViewId="0">
      <pane xSplit="4" ySplit="5" topLeftCell="E33" activePane="bottomRight" state="frozen"/>
      <selection pane="topRight" activeCell="D1" sqref="D1"/>
      <selection pane="bottomLeft" activeCell="A6" sqref="A6"/>
      <selection pane="bottomRight" activeCell="O1" sqref="O1:P1048576"/>
    </sheetView>
  </sheetViews>
  <sheetFormatPr defaultRowHeight="12.75" outlineLevelRow="2"/>
  <cols>
    <col min="1" max="1" width="5.85546875" style="334" customWidth="1"/>
    <col min="2" max="2" width="6.85546875" style="17" customWidth="1"/>
    <col min="3" max="3" width="9.28515625" style="18" customWidth="1"/>
    <col min="4" max="4" width="34.28515625" style="18" customWidth="1"/>
    <col min="5" max="5" width="57.7109375" style="11" customWidth="1"/>
    <col min="6" max="6" width="11" style="81" hidden="1" customWidth="1"/>
    <col min="7" max="7" width="9.140625" style="12" hidden="1" customWidth="1"/>
    <col min="8" max="8" width="11.28515625" style="81" hidden="1" customWidth="1"/>
    <col min="9" max="9" width="10.85546875" style="81" hidden="1" customWidth="1"/>
    <col min="10" max="10" width="10.28515625" style="81" hidden="1" customWidth="1"/>
    <col min="11" max="11" width="9.140625" style="12" hidden="1" customWidth="1"/>
    <col min="12" max="12" width="11" style="81" customWidth="1"/>
    <col min="13" max="13" width="0" style="12" hidden="1" customWidth="1"/>
    <col min="14" max="14" width="11.28515625" style="81" customWidth="1"/>
    <col min="15" max="16384" width="9.140625" style="12"/>
  </cols>
  <sheetData>
    <row r="1" spans="1:14" ht="13.5" hidden="1" thickBot="1">
      <c r="A1" s="333"/>
      <c r="B1" s="6"/>
      <c r="C1" s="7"/>
      <c r="D1" s="7"/>
      <c r="E1" s="7"/>
      <c r="F1" s="79"/>
      <c r="H1" s="79"/>
      <c r="I1" s="79"/>
      <c r="J1" s="79"/>
      <c r="L1" s="79"/>
      <c r="N1" s="79"/>
    </row>
    <row r="2" spans="1:14" ht="21" thickBot="1">
      <c r="A2" s="318"/>
      <c r="B2" s="13" t="s">
        <v>984</v>
      </c>
      <c r="C2" s="11"/>
      <c r="D2" s="14" t="s">
        <v>985</v>
      </c>
      <c r="E2" s="80">
        <f>Оглавление!I2</f>
        <v>43719</v>
      </c>
      <c r="H2" s="338"/>
      <c r="I2" s="338"/>
      <c r="J2" s="101"/>
      <c r="N2" s="338"/>
    </row>
    <row r="3" spans="1:14" ht="14.25" hidden="1" customHeight="1" thickBot="1">
      <c r="H3" s="294">
        <v>1.1499999999999999</v>
      </c>
      <c r="I3" s="294">
        <v>0.1</v>
      </c>
      <c r="J3" s="294">
        <v>0.15</v>
      </c>
      <c r="N3" s="294">
        <v>1.1499999999999999</v>
      </c>
    </row>
    <row r="4" spans="1:14" s="11" customFormat="1" ht="36">
      <c r="A4" s="20" t="s">
        <v>1438</v>
      </c>
      <c r="B4" s="20" t="s">
        <v>1574</v>
      </c>
      <c r="C4" s="21" t="s">
        <v>0</v>
      </c>
      <c r="D4" s="21" t="s">
        <v>1</v>
      </c>
      <c r="E4" s="22" t="s">
        <v>2</v>
      </c>
      <c r="F4" s="111" t="s">
        <v>990</v>
      </c>
      <c r="G4" s="111" t="s">
        <v>990</v>
      </c>
      <c r="H4" s="337" t="s">
        <v>1915</v>
      </c>
      <c r="I4" s="337" t="s">
        <v>1913</v>
      </c>
      <c r="J4" s="337" t="s">
        <v>1914</v>
      </c>
      <c r="L4" s="111" t="s">
        <v>990</v>
      </c>
      <c r="M4" s="111" t="s">
        <v>990</v>
      </c>
      <c r="N4" s="337" t="s">
        <v>1915</v>
      </c>
    </row>
    <row r="5" spans="1:14" ht="15.75" thickBot="1">
      <c r="A5" s="335"/>
      <c r="B5" s="23" t="s">
        <v>1159</v>
      </c>
      <c r="C5" s="24" t="s">
        <v>949</v>
      </c>
      <c r="D5" s="25"/>
      <c r="E5" s="26"/>
      <c r="F5" s="82"/>
      <c r="G5" s="43"/>
      <c r="H5" s="113"/>
      <c r="I5" s="113"/>
      <c r="J5" s="113"/>
      <c r="L5" s="82"/>
      <c r="M5" s="43"/>
      <c r="N5" s="113"/>
    </row>
    <row r="6" spans="1:14" ht="15.75" thickBot="1">
      <c r="A6" s="29"/>
      <c r="B6" s="29" t="s">
        <v>1161</v>
      </c>
      <c r="C6" s="30" t="s">
        <v>1419</v>
      </c>
      <c r="D6" s="31"/>
      <c r="E6" s="32" t="s">
        <v>1123</v>
      </c>
      <c r="F6" s="83"/>
      <c r="G6" s="28">
        <f>SUBTOTAL(9,G7:G26)</f>
        <v>3200</v>
      </c>
      <c r="H6" s="284"/>
      <c r="I6" s="284"/>
      <c r="J6" s="284"/>
      <c r="L6" s="83"/>
      <c r="M6" s="28">
        <f>SUBTOTAL(9,M7:M26)</f>
        <v>3264</v>
      </c>
      <c r="N6" s="284"/>
    </row>
    <row r="7" spans="1:14" s="44" customFormat="1" ht="26.25" outlineLevel="1" thickBot="1">
      <c r="A7" s="301" t="s">
        <v>1440</v>
      </c>
      <c r="B7" s="417"/>
      <c r="C7" s="40" t="s">
        <v>659</v>
      </c>
      <c r="D7" s="41" t="s">
        <v>133</v>
      </c>
      <c r="E7" s="85" t="s">
        <v>117</v>
      </c>
      <c r="F7" s="317">
        <v>1250</v>
      </c>
      <c r="G7" s="317"/>
      <c r="H7" s="317">
        <f t="shared" ref="H7" si="0">F7*1.35</f>
        <v>1687.5</v>
      </c>
      <c r="I7" s="317">
        <f>F7*0.95</f>
        <v>1187.5</v>
      </c>
      <c r="J7" s="317">
        <f>F7*0.8</f>
        <v>1000</v>
      </c>
      <c r="L7" s="317">
        <f>F7*1.02</f>
        <v>1275</v>
      </c>
      <c r="M7" s="317">
        <f t="shared" ref="M7:N7" si="1">G7*1.02</f>
        <v>0</v>
      </c>
      <c r="N7" s="317">
        <f t="shared" si="1"/>
        <v>1721.25</v>
      </c>
    </row>
    <row r="8" spans="1:14" s="44" customFormat="1" ht="26.25" outlineLevel="1" thickBot="1">
      <c r="A8" s="301" t="s">
        <v>1440</v>
      </c>
      <c r="B8" s="418"/>
      <c r="C8" s="46" t="s">
        <v>660</v>
      </c>
      <c r="D8" s="47" t="s">
        <v>134</v>
      </c>
      <c r="E8" s="86" t="s">
        <v>117</v>
      </c>
      <c r="F8" s="317">
        <v>1310</v>
      </c>
      <c r="G8" s="317"/>
      <c r="H8" s="317">
        <f t="shared" ref="H8:H61" si="2">F8*1.35</f>
        <v>1768.5000000000002</v>
      </c>
      <c r="I8" s="317">
        <f t="shared" ref="I8:I16" si="3">F8*0.95</f>
        <v>1244.5</v>
      </c>
      <c r="J8" s="317">
        <f t="shared" ref="J8:J16" si="4">F8*0.8</f>
        <v>1048</v>
      </c>
      <c r="L8" s="317">
        <f t="shared" ref="L8:L72" si="5">F8*1.02</f>
        <v>1336.2</v>
      </c>
      <c r="M8" s="317">
        <f t="shared" ref="M8:M72" si="6">G8*1.02</f>
        <v>0</v>
      </c>
      <c r="N8" s="317">
        <f t="shared" ref="N8:N72" si="7">H8*1.02</f>
        <v>1803.8700000000003</v>
      </c>
    </row>
    <row r="9" spans="1:14" s="44" customFormat="1" ht="26.25" outlineLevel="1" thickBot="1">
      <c r="A9" s="301" t="s">
        <v>1440</v>
      </c>
      <c r="B9" s="418"/>
      <c r="C9" s="46" t="s">
        <v>653</v>
      </c>
      <c r="D9" s="47" t="s">
        <v>127</v>
      </c>
      <c r="E9" s="255" t="s">
        <v>117</v>
      </c>
      <c r="F9" s="317">
        <v>1250</v>
      </c>
      <c r="G9" s="317"/>
      <c r="H9" s="317">
        <f t="shared" si="2"/>
        <v>1687.5</v>
      </c>
      <c r="I9" s="317">
        <f t="shared" si="3"/>
        <v>1187.5</v>
      </c>
      <c r="J9" s="317">
        <f t="shared" si="4"/>
        <v>1000</v>
      </c>
      <c r="L9" s="317">
        <f t="shared" si="5"/>
        <v>1275</v>
      </c>
      <c r="M9" s="317">
        <f t="shared" si="6"/>
        <v>0</v>
      </c>
      <c r="N9" s="317">
        <f t="shared" si="7"/>
        <v>1721.25</v>
      </c>
    </row>
    <row r="10" spans="1:14" s="44" customFormat="1" ht="26.25" outlineLevel="1" thickBot="1">
      <c r="A10" s="301" t="s">
        <v>1440</v>
      </c>
      <c r="B10" s="418"/>
      <c r="C10" s="46" t="s">
        <v>654</v>
      </c>
      <c r="D10" s="47" t="s">
        <v>128</v>
      </c>
      <c r="E10" s="86" t="s">
        <v>117</v>
      </c>
      <c r="F10" s="317">
        <v>1310</v>
      </c>
      <c r="G10" s="317"/>
      <c r="H10" s="317">
        <f t="shared" si="2"/>
        <v>1768.5000000000002</v>
      </c>
      <c r="I10" s="317">
        <f t="shared" si="3"/>
        <v>1244.5</v>
      </c>
      <c r="J10" s="317">
        <f t="shared" si="4"/>
        <v>1048</v>
      </c>
      <c r="L10" s="317">
        <f t="shared" si="5"/>
        <v>1336.2</v>
      </c>
      <c r="M10" s="317">
        <f t="shared" si="6"/>
        <v>0</v>
      </c>
      <c r="N10" s="317">
        <f t="shared" si="7"/>
        <v>1803.8700000000003</v>
      </c>
    </row>
    <row r="11" spans="1:14" s="44" customFormat="1" ht="26.25" outlineLevel="1" thickBot="1">
      <c r="A11" s="301" t="s">
        <v>1440</v>
      </c>
      <c r="B11" s="418"/>
      <c r="C11" s="46" t="s">
        <v>655</v>
      </c>
      <c r="D11" s="47" t="s">
        <v>129</v>
      </c>
      <c r="E11" s="86" t="s">
        <v>117</v>
      </c>
      <c r="F11" s="317">
        <v>1290</v>
      </c>
      <c r="G11" s="317"/>
      <c r="H11" s="317">
        <f t="shared" si="2"/>
        <v>1741.5000000000002</v>
      </c>
      <c r="I11" s="317">
        <f t="shared" si="3"/>
        <v>1225.5</v>
      </c>
      <c r="J11" s="317">
        <f t="shared" si="4"/>
        <v>1032</v>
      </c>
      <c r="L11" s="317">
        <f t="shared" si="5"/>
        <v>1315.8</v>
      </c>
      <c r="M11" s="317">
        <f t="shared" si="6"/>
        <v>0</v>
      </c>
      <c r="N11" s="317">
        <f t="shared" si="7"/>
        <v>1776.3300000000002</v>
      </c>
    </row>
    <row r="12" spans="1:14" s="44" customFormat="1" ht="39" outlineLevel="1" thickBot="1">
      <c r="A12" s="301" t="s">
        <v>1440</v>
      </c>
      <c r="B12" s="418"/>
      <c r="C12" s="46" t="s">
        <v>656</v>
      </c>
      <c r="D12" s="47" t="s">
        <v>130</v>
      </c>
      <c r="E12" s="86" t="s">
        <v>117</v>
      </c>
      <c r="F12" s="317">
        <v>1350</v>
      </c>
      <c r="G12" s="317"/>
      <c r="H12" s="317">
        <f t="shared" si="2"/>
        <v>1822.5000000000002</v>
      </c>
      <c r="I12" s="317">
        <f t="shared" si="3"/>
        <v>1282.5</v>
      </c>
      <c r="J12" s="317">
        <f t="shared" si="4"/>
        <v>1080</v>
      </c>
      <c r="L12" s="317">
        <f t="shared" si="5"/>
        <v>1377</v>
      </c>
      <c r="M12" s="317">
        <f t="shared" si="6"/>
        <v>0</v>
      </c>
      <c r="N12" s="317">
        <f t="shared" si="7"/>
        <v>1858.9500000000003</v>
      </c>
    </row>
    <row r="13" spans="1:14" s="44" customFormat="1" ht="26.25" outlineLevel="1" thickBot="1">
      <c r="A13" s="301" t="s">
        <v>1440</v>
      </c>
      <c r="B13" s="418"/>
      <c r="C13" s="46" t="s">
        <v>657</v>
      </c>
      <c r="D13" s="47" t="s">
        <v>131</v>
      </c>
      <c r="E13" s="86" t="s">
        <v>117</v>
      </c>
      <c r="F13" s="317">
        <v>1250</v>
      </c>
      <c r="G13" s="317"/>
      <c r="H13" s="317">
        <f t="shared" si="2"/>
        <v>1687.5</v>
      </c>
      <c r="I13" s="317">
        <f t="shared" si="3"/>
        <v>1187.5</v>
      </c>
      <c r="J13" s="317">
        <f t="shared" si="4"/>
        <v>1000</v>
      </c>
      <c r="L13" s="317">
        <f t="shared" si="5"/>
        <v>1275</v>
      </c>
      <c r="M13" s="317">
        <f t="shared" si="6"/>
        <v>0</v>
      </c>
      <c r="N13" s="317">
        <f t="shared" si="7"/>
        <v>1721.25</v>
      </c>
    </row>
    <row r="14" spans="1:14" s="44" customFormat="1" ht="26.25" outlineLevel="1" thickBot="1">
      <c r="A14" s="301" t="s">
        <v>1440</v>
      </c>
      <c r="B14" s="418"/>
      <c r="C14" s="46" t="s">
        <v>658</v>
      </c>
      <c r="D14" s="64" t="s">
        <v>132</v>
      </c>
      <c r="E14" s="86" t="s">
        <v>117</v>
      </c>
      <c r="F14" s="317">
        <v>1310</v>
      </c>
      <c r="G14" s="317"/>
      <c r="H14" s="317">
        <f t="shared" si="2"/>
        <v>1768.5000000000002</v>
      </c>
      <c r="I14" s="317">
        <f t="shared" si="3"/>
        <v>1244.5</v>
      </c>
      <c r="J14" s="317">
        <f t="shared" si="4"/>
        <v>1048</v>
      </c>
      <c r="L14" s="317">
        <f t="shared" si="5"/>
        <v>1336.2</v>
      </c>
      <c r="M14" s="317">
        <f t="shared" si="6"/>
        <v>0</v>
      </c>
      <c r="N14" s="317">
        <f t="shared" si="7"/>
        <v>1803.8700000000003</v>
      </c>
    </row>
    <row r="15" spans="1:14" s="44" customFormat="1" ht="26.25" outlineLevel="1" thickBot="1">
      <c r="A15" s="301"/>
      <c r="B15" s="418"/>
      <c r="C15" s="46" t="s">
        <v>661</v>
      </c>
      <c r="D15" s="47" t="s">
        <v>135</v>
      </c>
      <c r="E15" s="86" t="s">
        <v>117</v>
      </c>
      <c r="F15" s="317">
        <v>1690</v>
      </c>
      <c r="G15" s="317"/>
      <c r="H15" s="317">
        <f t="shared" si="2"/>
        <v>2281.5</v>
      </c>
      <c r="I15" s="317">
        <f t="shared" si="3"/>
        <v>1605.5</v>
      </c>
      <c r="J15" s="317">
        <f t="shared" si="4"/>
        <v>1352</v>
      </c>
      <c r="L15" s="317">
        <f t="shared" si="5"/>
        <v>1723.8</v>
      </c>
      <c r="M15" s="317">
        <f t="shared" si="6"/>
        <v>0</v>
      </c>
      <c r="N15" s="317">
        <f t="shared" si="7"/>
        <v>2327.13</v>
      </c>
    </row>
    <row r="16" spans="1:14" s="44" customFormat="1" ht="36.75" outlineLevel="1" thickBot="1">
      <c r="A16" s="301"/>
      <c r="B16" s="419"/>
      <c r="C16" s="53" t="s">
        <v>662</v>
      </c>
      <c r="D16" s="89" t="s">
        <v>136</v>
      </c>
      <c r="E16" s="87" t="s">
        <v>117</v>
      </c>
      <c r="F16" s="317">
        <v>1980</v>
      </c>
      <c r="G16" s="317"/>
      <c r="H16" s="317">
        <f t="shared" si="2"/>
        <v>2673</v>
      </c>
      <c r="I16" s="317">
        <f t="shared" si="3"/>
        <v>1881</v>
      </c>
      <c r="J16" s="317">
        <f t="shared" si="4"/>
        <v>1584</v>
      </c>
      <c r="L16" s="317">
        <f t="shared" si="5"/>
        <v>2019.6000000000001</v>
      </c>
      <c r="M16" s="317">
        <f t="shared" si="6"/>
        <v>0</v>
      </c>
      <c r="N16" s="317">
        <f t="shared" si="7"/>
        <v>2726.46</v>
      </c>
    </row>
    <row r="17" spans="1:14" s="44" customFormat="1" ht="15.75" thickBot="1">
      <c r="A17" s="301" t="s">
        <v>1594</v>
      </c>
      <c r="B17" s="420" t="s">
        <v>1162</v>
      </c>
      <c r="C17" s="30" t="s">
        <v>1354</v>
      </c>
      <c r="D17" s="31"/>
      <c r="E17" s="32" t="s">
        <v>1123</v>
      </c>
      <c r="F17" s="317"/>
      <c r="G17" s="317"/>
      <c r="H17" s="317"/>
      <c r="I17" s="317"/>
      <c r="J17" s="317"/>
      <c r="L17" s="317">
        <f t="shared" si="5"/>
        <v>0</v>
      </c>
      <c r="M17" s="317">
        <f t="shared" si="6"/>
        <v>0</v>
      </c>
      <c r="N17" s="317">
        <f t="shared" si="7"/>
        <v>0</v>
      </c>
    </row>
    <row r="18" spans="1:14" s="44" customFormat="1" ht="13.5" outlineLevel="1" thickBot="1">
      <c r="A18" s="301" t="s">
        <v>1594</v>
      </c>
      <c r="B18" s="421"/>
      <c r="C18" s="57" t="s">
        <v>1357</v>
      </c>
      <c r="D18" s="58" t="s">
        <v>1420</v>
      </c>
      <c r="E18" s="59" t="s">
        <v>1123</v>
      </c>
      <c r="F18" s="317"/>
      <c r="G18" s="317"/>
      <c r="H18" s="317"/>
      <c r="I18" s="317"/>
      <c r="J18" s="317"/>
      <c r="L18" s="317">
        <f t="shared" si="5"/>
        <v>0</v>
      </c>
      <c r="M18" s="317">
        <f t="shared" si="6"/>
        <v>0</v>
      </c>
      <c r="N18" s="317">
        <f t="shared" si="7"/>
        <v>0</v>
      </c>
    </row>
    <row r="19" spans="1:14" s="44" customFormat="1" ht="26.25" outlineLevel="2" thickBot="1">
      <c r="A19" s="301" t="s">
        <v>1634</v>
      </c>
      <c r="B19" s="422" t="s">
        <v>987</v>
      </c>
      <c r="C19" s="84" t="s">
        <v>643</v>
      </c>
      <c r="D19" s="41" t="s">
        <v>116</v>
      </c>
      <c r="E19" s="85" t="s">
        <v>117</v>
      </c>
      <c r="F19" s="317">
        <v>800</v>
      </c>
      <c r="G19" s="317">
        <v>800</v>
      </c>
      <c r="H19" s="317">
        <v>800</v>
      </c>
      <c r="I19" s="317">
        <v>800</v>
      </c>
      <c r="J19" s="317">
        <v>800</v>
      </c>
      <c r="L19" s="317">
        <f t="shared" si="5"/>
        <v>816</v>
      </c>
      <c r="M19" s="317">
        <f t="shared" si="6"/>
        <v>816</v>
      </c>
      <c r="N19" s="317">
        <f t="shared" si="7"/>
        <v>816</v>
      </c>
    </row>
    <row r="20" spans="1:14" s="44" customFormat="1" ht="26.25" outlineLevel="2" thickBot="1">
      <c r="A20" s="301" t="s">
        <v>1634</v>
      </c>
      <c r="B20" s="418" t="s">
        <v>987</v>
      </c>
      <c r="C20" s="68" t="s">
        <v>644</v>
      </c>
      <c r="D20" s="124" t="s">
        <v>118</v>
      </c>
      <c r="E20" s="86" t="s">
        <v>119</v>
      </c>
      <c r="F20" s="317">
        <v>800</v>
      </c>
      <c r="G20" s="317">
        <v>800</v>
      </c>
      <c r="H20" s="317">
        <v>800</v>
      </c>
      <c r="I20" s="317">
        <v>800</v>
      </c>
      <c r="J20" s="317">
        <v>800</v>
      </c>
      <c r="L20" s="317">
        <f t="shared" si="5"/>
        <v>816</v>
      </c>
      <c r="M20" s="317">
        <f t="shared" si="6"/>
        <v>816</v>
      </c>
      <c r="N20" s="317">
        <f t="shared" si="7"/>
        <v>816</v>
      </c>
    </row>
    <row r="21" spans="1:14" s="44" customFormat="1" ht="39" outlineLevel="2" thickBot="1">
      <c r="A21" s="301" t="s">
        <v>1634</v>
      </c>
      <c r="B21" s="419" t="s">
        <v>989</v>
      </c>
      <c r="C21" s="245" t="s">
        <v>1243</v>
      </c>
      <c r="D21" s="124" t="s">
        <v>1502</v>
      </c>
      <c r="E21" s="254" t="s">
        <v>1244</v>
      </c>
      <c r="F21" s="317">
        <v>800</v>
      </c>
      <c r="G21" s="317"/>
      <c r="H21" s="317">
        <f t="shared" si="2"/>
        <v>1080</v>
      </c>
      <c r="I21" s="317">
        <f t="shared" ref="I21:I22" si="8">F21*0.97</f>
        <v>776</v>
      </c>
      <c r="J21" s="317">
        <f t="shared" ref="J21:J22" si="9">F21*0.93</f>
        <v>744</v>
      </c>
      <c r="L21" s="317">
        <f t="shared" si="5"/>
        <v>816</v>
      </c>
      <c r="M21" s="317">
        <f t="shared" si="6"/>
        <v>0</v>
      </c>
      <c r="N21" s="317">
        <f t="shared" si="7"/>
        <v>1101.5999999999999</v>
      </c>
    </row>
    <row r="22" spans="1:14" s="44" customFormat="1" ht="39" outlineLevel="2" thickBot="1">
      <c r="A22" s="301" t="s">
        <v>1634</v>
      </c>
      <c r="B22" s="419" t="s">
        <v>989</v>
      </c>
      <c r="C22" s="245" t="s">
        <v>1245</v>
      </c>
      <c r="D22" s="124" t="s">
        <v>1246</v>
      </c>
      <c r="E22" s="254" t="s">
        <v>1247</v>
      </c>
      <c r="F22" s="317">
        <v>835</v>
      </c>
      <c r="G22" s="317"/>
      <c r="H22" s="317">
        <f t="shared" si="2"/>
        <v>1127.25</v>
      </c>
      <c r="I22" s="317">
        <f t="shared" si="8"/>
        <v>809.94999999999993</v>
      </c>
      <c r="J22" s="317">
        <f t="shared" si="9"/>
        <v>776.55000000000007</v>
      </c>
      <c r="L22" s="317">
        <f t="shared" si="5"/>
        <v>851.7</v>
      </c>
      <c r="M22" s="317">
        <f t="shared" si="6"/>
        <v>0</v>
      </c>
      <c r="N22" s="317">
        <f t="shared" si="7"/>
        <v>1149.7950000000001</v>
      </c>
    </row>
    <row r="23" spans="1:14" s="44" customFormat="1" ht="26.25" outlineLevel="2" thickBot="1">
      <c r="A23" s="301" t="s">
        <v>1634</v>
      </c>
      <c r="B23" s="419" t="s">
        <v>987</v>
      </c>
      <c r="C23" s="68" t="s">
        <v>645</v>
      </c>
      <c r="D23" s="47" t="s">
        <v>120</v>
      </c>
      <c r="E23" s="86" t="s">
        <v>117</v>
      </c>
      <c r="F23" s="317">
        <v>800</v>
      </c>
      <c r="G23" s="317">
        <v>800</v>
      </c>
      <c r="H23" s="317">
        <v>800</v>
      </c>
      <c r="I23" s="317">
        <v>800</v>
      </c>
      <c r="J23" s="317">
        <v>800</v>
      </c>
      <c r="L23" s="317">
        <f t="shared" si="5"/>
        <v>816</v>
      </c>
      <c r="M23" s="317">
        <f t="shared" si="6"/>
        <v>816</v>
      </c>
      <c r="N23" s="317">
        <f t="shared" si="7"/>
        <v>816</v>
      </c>
    </row>
    <row r="24" spans="1:14" s="44" customFormat="1" ht="26.25" outlineLevel="2" thickBot="1">
      <c r="A24" s="301" t="s">
        <v>1634</v>
      </c>
      <c r="B24" s="419" t="s">
        <v>987</v>
      </c>
      <c r="C24" s="68" t="s">
        <v>646</v>
      </c>
      <c r="D24" s="47" t="s">
        <v>121</v>
      </c>
      <c r="E24" s="86" t="s">
        <v>122</v>
      </c>
      <c r="F24" s="317">
        <v>800</v>
      </c>
      <c r="G24" s="317">
        <v>800</v>
      </c>
      <c r="H24" s="317">
        <v>800</v>
      </c>
      <c r="I24" s="317">
        <v>800</v>
      </c>
      <c r="J24" s="317">
        <v>800</v>
      </c>
      <c r="L24" s="317">
        <f t="shared" si="5"/>
        <v>816</v>
      </c>
      <c r="M24" s="317">
        <f t="shared" si="6"/>
        <v>816</v>
      </c>
      <c r="N24" s="317">
        <f t="shared" si="7"/>
        <v>816</v>
      </c>
    </row>
    <row r="25" spans="1:14" s="44" customFormat="1" ht="39" outlineLevel="2" thickBot="1">
      <c r="A25" s="301" t="s">
        <v>1634</v>
      </c>
      <c r="B25" s="419" t="s">
        <v>989</v>
      </c>
      <c r="C25" s="245" t="s">
        <v>1249</v>
      </c>
      <c r="D25" s="124" t="s">
        <v>1503</v>
      </c>
      <c r="E25" s="255" t="s">
        <v>1244</v>
      </c>
      <c r="F25" s="317">
        <v>845</v>
      </c>
      <c r="G25" s="317"/>
      <c r="H25" s="317">
        <f t="shared" si="2"/>
        <v>1140.75</v>
      </c>
      <c r="I25" s="317">
        <f t="shared" ref="I25:I26" si="10">F25*0.97</f>
        <v>819.65</v>
      </c>
      <c r="J25" s="317">
        <f t="shared" ref="J25:J26" si="11">F25*0.93</f>
        <v>785.85</v>
      </c>
      <c r="L25" s="317">
        <f t="shared" si="5"/>
        <v>861.9</v>
      </c>
      <c r="M25" s="317">
        <f t="shared" si="6"/>
        <v>0</v>
      </c>
      <c r="N25" s="317">
        <f t="shared" si="7"/>
        <v>1163.5650000000001</v>
      </c>
    </row>
    <row r="26" spans="1:14" s="44" customFormat="1" ht="39" outlineLevel="2" thickBot="1">
      <c r="A26" s="301" t="s">
        <v>1634</v>
      </c>
      <c r="B26" s="419" t="s">
        <v>989</v>
      </c>
      <c r="C26" s="245" t="s">
        <v>1250</v>
      </c>
      <c r="D26" s="124" t="s">
        <v>1248</v>
      </c>
      <c r="E26" s="255" t="s">
        <v>1251</v>
      </c>
      <c r="F26" s="317">
        <v>840</v>
      </c>
      <c r="G26" s="317"/>
      <c r="H26" s="317">
        <f t="shared" si="2"/>
        <v>1134</v>
      </c>
      <c r="I26" s="317">
        <f t="shared" si="10"/>
        <v>814.8</v>
      </c>
      <c r="J26" s="317">
        <f t="shared" si="11"/>
        <v>781.2</v>
      </c>
      <c r="L26" s="317">
        <f t="shared" si="5"/>
        <v>856.80000000000007</v>
      </c>
      <c r="M26" s="317">
        <f t="shared" si="6"/>
        <v>0</v>
      </c>
      <c r="N26" s="317">
        <f t="shared" si="7"/>
        <v>1156.68</v>
      </c>
    </row>
    <row r="27" spans="1:14" s="44" customFormat="1" ht="13.5" outlineLevel="1" thickBot="1">
      <c r="A27" s="301" t="s">
        <v>1594</v>
      </c>
      <c r="B27" s="419"/>
      <c r="C27" s="57" t="s">
        <v>1358</v>
      </c>
      <c r="D27" s="58" t="s">
        <v>1361</v>
      </c>
      <c r="E27" s="59" t="s">
        <v>1123</v>
      </c>
      <c r="F27" s="317"/>
      <c r="G27" s="317"/>
      <c r="H27" s="317"/>
      <c r="I27" s="317"/>
      <c r="J27" s="317"/>
      <c r="L27" s="317">
        <f t="shared" si="5"/>
        <v>0</v>
      </c>
      <c r="M27" s="317">
        <f t="shared" si="6"/>
        <v>0</v>
      </c>
      <c r="N27" s="317">
        <f t="shared" si="7"/>
        <v>0</v>
      </c>
    </row>
    <row r="28" spans="1:14" s="44" customFormat="1" ht="26.25" outlineLevel="2" thickBot="1">
      <c r="A28" s="301" t="s">
        <v>1634</v>
      </c>
      <c r="B28" s="419" t="s">
        <v>987</v>
      </c>
      <c r="C28" s="40" t="s">
        <v>663</v>
      </c>
      <c r="D28" s="41" t="s">
        <v>137</v>
      </c>
      <c r="E28" s="85" t="s">
        <v>138</v>
      </c>
      <c r="F28" s="317">
        <v>720</v>
      </c>
      <c r="G28" s="317">
        <v>720</v>
      </c>
      <c r="H28" s="317">
        <v>720</v>
      </c>
      <c r="I28" s="317">
        <v>720</v>
      </c>
      <c r="J28" s="317">
        <v>720</v>
      </c>
      <c r="L28" s="317">
        <f t="shared" si="5"/>
        <v>734.4</v>
      </c>
      <c r="M28" s="317">
        <f t="shared" si="6"/>
        <v>734.4</v>
      </c>
      <c r="N28" s="317">
        <f t="shared" si="7"/>
        <v>734.4</v>
      </c>
    </row>
    <row r="29" spans="1:14" s="44" customFormat="1" ht="26.25" outlineLevel="2" thickBot="1">
      <c r="A29" s="301" t="s">
        <v>1634</v>
      </c>
      <c r="B29" s="419" t="s">
        <v>987</v>
      </c>
      <c r="C29" s="46" t="s">
        <v>664</v>
      </c>
      <c r="D29" s="47" t="s">
        <v>139</v>
      </c>
      <c r="E29" s="255" t="s">
        <v>123</v>
      </c>
      <c r="F29" s="317">
        <v>720</v>
      </c>
      <c r="G29" s="317">
        <v>720</v>
      </c>
      <c r="H29" s="317">
        <v>720</v>
      </c>
      <c r="I29" s="317">
        <v>720</v>
      </c>
      <c r="J29" s="317">
        <v>720</v>
      </c>
      <c r="L29" s="317">
        <f t="shared" si="5"/>
        <v>734.4</v>
      </c>
      <c r="M29" s="317">
        <f t="shared" si="6"/>
        <v>734.4</v>
      </c>
      <c r="N29" s="317">
        <f t="shared" si="7"/>
        <v>734.4</v>
      </c>
    </row>
    <row r="30" spans="1:14" s="44" customFormat="1" ht="39" outlineLevel="2" thickBot="1">
      <c r="A30" s="301" t="s">
        <v>1634</v>
      </c>
      <c r="B30" s="419" t="s">
        <v>989</v>
      </c>
      <c r="C30" s="244" t="s">
        <v>1252</v>
      </c>
      <c r="D30" s="126" t="s">
        <v>1504</v>
      </c>
      <c r="E30" s="254" t="s">
        <v>1254</v>
      </c>
      <c r="F30" s="317">
        <v>745</v>
      </c>
      <c r="G30" s="317"/>
      <c r="H30" s="317">
        <f t="shared" si="2"/>
        <v>1005.7500000000001</v>
      </c>
      <c r="I30" s="317">
        <f t="shared" ref="I30:I31" si="12">F30*0.97</f>
        <v>722.65</v>
      </c>
      <c r="J30" s="317">
        <f t="shared" ref="J30:J31" si="13">F30*0.93</f>
        <v>692.85</v>
      </c>
      <c r="L30" s="317">
        <f t="shared" si="5"/>
        <v>759.9</v>
      </c>
      <c r="M30" s="317">
        <f t="shared" si="6"/>
        <v>0</v>
      </c>
      <c r="N30" s="317">
        <f t="shared" si="7"/>
        <v>1025.8650000000002</v>
      </c>
    </row>
    <row r="31" spans="1:14" ht="39" outlineLevel="2" thickBot="1">
      <c r="A31" s="301" t="s">
        <v>1634</v>
      </c>
      <c r="B31" s="419" t="s">
        <v>989</v>
      </c>
      <c r="C31" s="244" t="s">
        <v>1253</v>
      </c>
      <c r="D31" s="124" t="s">
        <v>1505</v>
      </c>
      <c r="E31" s="254" t="s">
        <v>1255</v>
      </c>
      <c r="F31" s="317">
        <v>780</v>
      </c>
      <c r="G31" s="317">
        <f>SUBTOTAL(9,G32:G47)</f>
        <v>0</v>
      </c>
      <c r="H31" s="317">
        <f t="shared" si="2"/>
        <v>1053</v>
      </c>
      <c r="I31" s="317">
        <f t="shared" si="12"/>
        <v>756.6</v>
      </c>
      <c r="J31" s="317">
        <f t="shared" si="13"/>
        <v>725.40000000000009</v>
      </c>
      <c r="L31" s="317">
        <f t="shared" si="5"/>
        <v>795.6</v>
      </c>
      <c r="M31" s="317">
        <f t="shared" si="6"/>
        <v>0</v>
      </c>
      <c r="N31" s="317">
        <f t="shared" si="7"/>
        <v>1074.06</v>
      </c>
    </row>
    <row r="32" spans="1:14" s="44" customFormat="1" ht="51.75" outlineLevel="2" thickBot="1">
      <c r="A32" s="301" t="s">
        <v>1634</v>
      </c>
      <c r="B32" s="419" t="s">
        <v>989</v>
      </c>
      <c r="C32" s="244" t="s">
        <v>1256</v>
      </c>
      <c r="D32" s="124" t="s">
        <v>1506</v>
      </c>
      <c r="E32" s="255" t="s">
        <v>1261</v>
      </c>
      <c r="F32" s="317">
        <v>838.4</v>
      </c>
      <c r="G32" s="317"/>
      <c r="H32" s="317">
        <f t="shared" si="2"/>
        <v>1131.8400000000001</v>
      </c>
      <c r="I32" s="317">
        <f t="shared" ref="I32:I37" si="14">F32*0.97</f>
        <v>813.24799999999993</v>
      </c>
      <c r="J32" s="317">
        <f t="shared" ref="J32:J37" si="15">F32*0.93</f>
        <v>779.71199999999999</v>
      </c>
      <c r="L32" s="317">
        <f t="shared" si="5"/>
        <v>855.16800000000001</v>
      </c>
      <c r="M32" s="317">
        <f t="shared" si="6"/>
        <v>0</v>
      </c>
      <c r="N32" s="317">
        <f t="shared" si="7"/>
        <v>1154.4768000000001</v>
      </c>
    </row>
    <row r="33" spans="1:14" s="44" customFormat="1" ht="51.75" outlineLevel="2" thickBot="1">
      <c r="A33" s="301" t="s">
        <v>1634</v>
      </c>
      <c r="B33" s="419" t="s">
        <v>989</v>
      </c>
      <c r="C33" s="244" t="s">
        <v>1257</v>
      </c>
      <c r="D33" s="124" t="s">
        <v>1260</v>
      </c>
      <c r="E33" s="255" t="s">
        <v>1262</v>
      </c>
      <c r="F33" s="317">
        <v>870</v>
      </c>
      <c r="G33" s="317"/>
      <c r="H33" s="317">
        <f t="shared" si="2"/>
        <v>1174.5</v>
      </c>
      <c r="I33" s="317">
        <f t="shared" si="14"/>
        <v>843.9</v>
      </c>
      <c r="J33" s="317">
        <f t="shared" si="15"/>
        <v>809.1</v>
      </c>
      <c r="L33" s="317">
        <f t="shared" si="5"/>
        <v>887.4</v>
      </c>
      <c r="M33" s="317">
        <f t="shared" si="6"/>
        <v>0</v>
      </c>
      <c r="N33" s="317">
        <f t="shared" si="7"/>
        <v>1197.99</v>
      </c>
    </row>
    <row r="34" spans="1:14" s="44" customFormat="1" ht="64.5" outlineLevel="2" thickBot="1">
      <c r="A34" s="301"/>
      <c r="B34" s="419" t="s">
        <v>989</v>
      </c>
      <c r="C34" s="244" t="s">
        <v>2103</v>
      </c>
      <c r="D34" s="124" t="s">
        <v>2104</v>
      </c>
      <c r="E34" s="255" t="s">
        <v>2105</v>
      </c>
      <c r="F34" s="317">
        <v>960</v>
      </c>
      <c r="G34" s="317"/>
      <c r="H34" s="317">
        <f t="shared" ref="H34" si="16">F34*1.35</f>
        <v>1296</v>
      </c>
      <c r="I34" s="317">
        <f t="shared" si="14"/>
        <v>931.19999999999993</v>
      </c>
      <c r="J34" s="317">
        <f t="shared" si="15"/>
        <v>892.80000000000007</v>
      </c>
      <c r="L34" s="317">
        <f t="shared" si="5"/>
        <v>979.2</v>
      </c>
      <c r="M34" s="317">
        <f t="shared" si="6"/>
        <v>0</v>
      </c>
      <c r="N34" s="317">
        <f t="shared" si="7"/>
        <v>1321.92</v>
      </c>
    </row>
    <row r="35" spans="1:14" s="44" customFormat="1" ht="51.75" outlineLevel="2" thickBot="1">
      <c r="A35" s="301"/>
      <c r="B35" s="419" t="s">
        <v>989</v>
      </c>
      <c r="C35" s="244" t="s">
        <v>1258</v>
      </c>
      <c r="D35" s="124" t="s">
        <v>1264</v>
      </c>
      <c r="E35" s="255" t="s">
        <v>1263</v>
      </c>
      <c r="F35" s="317">
        <v>1700</v>
      </c>
      <c r="G35" s="317"/>
      <c r="H35" s="317">
        <f t="shared" si="2"/>
        <v>2295</v>
      </c>
      <c r="I35" s="317">
        <f t="shared" si="14"/>
        <v>1649</v>
      </c>
      <c r="J35" s="317">
        <f t="shared" si="15"/>
        <v>1581</v>
      </c>
      <c r="L35" s="317">
        <f t="shared" si="5"/>
        <v>1734</v>
      </c>
      <c r="M35" s="317">
        <f t="shared" si="6"/>
        <v>0</v>
      </c>
      <c r="N35" s="317">
        <f t="shared" si="7"/>
        <v>2340.9</v>
      </c>
    </row>
    <row r="36" spans="1:14" s="44" customFormat="1" ht="39" outlineLevel="2" thickBot="1">
      <c r="A36" s="301"/>
      <c r="B36" s="419" t="s">
        <v>989</v>
      </c>
      <c r="C36" s="244" t="s">
        <v>1895</v>
      </c>
      <c r="D36" s="124" t="s">
        <v>1897</v>
      </c>
      <c r="E36" s="255" t="s">
        <v>1896</v>
      </c>
      <c r="F36" s="317">
        <v>1030</v>
      </c>
      <c r="G36" s="317"/>
      <c r="H36" s="317">
        <f t="shared" si="2"/>
        <v>1390.5</v>
      </c>
      <c r="I36" s="317">
        <f t="shared" si="14"/>
        <v>999.1</v>
      </c>
      <c r="J36" s="317">
        <f t="shared" si="15"/>
        <v>957.90000000000009</v>
      </c>
      <c r="L36" s="317">
        <f t="shared" si="5"/>
        <v>1050.5999999999999</v>
      </c>
      <c r="M36" s="317">
        <f t="shared" si="6"/>
        <v>0</v>
      </c>
      <c r="N36" s="317">
        <f t="shared" si="7"/>
        <v>1418.31</v>
      </c>
    </row>
    <row r="37" spans="1:14" s="44" customFormat="1" ht="52.5" customHeight="1" outlineLevel="2" thickBot="1">
      <c r="A37" s="301"/>
      <c r="B37" s="419" t="s">
        <v>989</v>
      </c>
      <c r="C37" s="244" t="s">
        <v>1259</v>
      </c>
      <c r="D37" s="124" t="s">
        <v>1265</v>
      </c>
      <c r="E37" s="255" t="s">
        <v>1267</v>
      </c>
      <c r="F37" s="317">
        <v>1850</v>
      </c>
      <c r="G37" s="317"/>
      <c r="H37" s="317">
        <f t="shared" si="2"/>
        <v>2497.5</v>
      </c>
      <c r="I37" s="317">
        <f t="shared" si="14"/>
        <v>1794.5</v>
      </c>
      <c r="J37" s="317">
        <f t="shared" si="15"/>
        <v>1720.5</v>
      </c>
      <c r="L37" s="317">
        <f t="shared" si="5"/>
        <v>1887</v>
      </c>
      <c r="M37" s="317">
        <f t="shared" si="6"/>
        <v>0</v>
      </c>
      <c r="N37" s="317">
        <f t="shared" si="7"/>
        <v>2547.4499999999998</v>
      </c>
    </row>
    <row r="38" spans="1:14" s="44" customFormat="1" ht="39" outlineLevel="2" thickBot="1">
      <c r="A38" s="301" t="s">
        <v>1440</v>
      </c>
      <c r="B38" s="419"/>
      <c r="C38" s="244" t="s">
        <v>914</v>
      </c>
      <c r="D38" s="124" t="s">
        <v>549</v>
      </c>
      <c r="E38" s="86" t="s">
        <v>140</v>
      </c>
      <c r="F38" s="317">
        <v>1640</v>
      </c>
      <c r="G38" s="317"/>
      <c r="H38" s="317">
        <f t="shared" si="2"/>
        <v>2214</v>
      </c>
      <c r="I38" s="317">
        <f t="shared" ref="I38:I44" si="17">F38*0.95</f>
        <v>1558</v>
      </c>
      <c r="J38" s="317">
        <f t="shared" ref="J38:J44" si="18">F38*0.8</f>
        <v>1312</v>
      </c>
      <c r="L38" s="317">
        <f t="shared" si="5"/>
        <v>1672.8</v>
      </c>
      <c r="M38" s="317">
        <f t="shared" si="6"/>
        <v>0</v>
      </c>
      <c r="N38" s="317">
        <f t="shared" si="7"/>
        <v>2258.2800000000002</v>
      </c>
    </row>
    <row r="39" spans="1:14" s="44" customFormat="1" ht="39" customHeight="1" outlineLevel="2" thickBot="1">
      <c r="A39" s="301" t="s">
        <v>1440</v>
      </c>
      <c r="B39" s="419"/>
      <c r="C39" s="244" t="s">
        <v>1266</v>
      </c>
      <c r="D39" s="124" t="s">
        <v>1291</v>
      </c>
      <c r="E39" s="255" t="s">
        <v>1268</v>
      </c>
      <c r="F39" s="317">
        <v>2260</v>
      </c>
      <c r="G39" s="317"/>
      <c r="H39" s="317">
        <f t="shared" si="2"/>
        <v>3051</v>
      </c>
      <c r="I39" s="317">
        <f t="shared" si="17"/>
        <v>2147</v>
      </c>
      <c r="J39" s="317">
        <f t="shared" si="18"/>
        <v>1808</v>
      </c>
      <c r="L39" s="317">
        <f t="shared" si="5"/>
        <v>2305.1999999999998</v>
      </c>
      <c r="M39" s="317">
        <f t="shared" si="6"/>
        <v>0</v>
      </c>
      <c r="N39" s="317">
        <f t="shared" si="7"/>
        <v>3112.02</v>
      </c>
    </row>
    <row r="40" spans="1:14" s="44" customFormat="1" ht="39" customHeight="1" outlineLevel="2" thickBot="1">
      <c r="A40" s="301"/>
      <c r="B40" s="419" t="s">
        <v>988</v>
      </c>
      <c r="C40" s="244" t="s">
        <v>2287</v>
      </c>
      <c r="D40" s="124" t="s">
        <v>2288</v>
      </c>
      <c r="E40" s="255" t="s">
        <v>2289</v>
      </c>
      <c r="F40" s="317">
        <v>1732</v>
      </c>
      <c r="G40" s="317"/>
      <c r="H40" s="317">
        <f t="shared" si="2"/>
        <v>2338.2000000000003</v>
      </c>
      <c r="I40" s="317">
        <f t="shared" si="17"/>
        <v>1645.3999999999999</v>
      </c>
      <c r="J40" s="317">
        <f t="shared" si="18"/>
        <v>1385.6000000000001</v>
      </c>
      <c r="L40" s="317">
        <f t="shared" ref="L40" si="19">F40*1.02</f>
        <v>1766.64</v>
      </c>
      <c r="M40" s="317">
        <f t="shared" ref="M40" si="20">G40*1.02</f>
        <v>0</v>
      </c>
      <c r="N40" s="317">
        <f t="shared" ref="N40" si="21">H40*1.02</f>
        <v>2384.9640000000004</v>
      </c>
    </row>
    <row r="41" spans="1:14" s="44" customFormat="1" ht="39" outlineLevel="2" thickBot="1">
      <c r="A41" s="301" t="s">
        <v>1440</v>
      </c>
      <c r="B41" s="419" t="s">
        <v>989</v>
      </c>
      <c r="C41" s="244" t="s">
        <v>1527</v>
      </c>
      <c r="D41" s="124" t="s">
        <v>1447</v>
      </c>
      <c r="E41" s="255" t="s">
        <v>1448</v>
      </c>
      <c r="F41" s="317">
        <v>1260</v>
      </c>
      <c r="G41" s="317"/>
      <c r="H41" s="317">
        <f t="shared" si="2"/>
        <v>1701</v>
      </c>
      <c r="I41" s="317">
        <f t="shared" ref="I41" si="22">F41*0.97</f>
        <v>1222.2</v>
      </c>
      <c r="J41" s="317">
        <f t="shared" ref="J41" si="23">F41*0.93</f>
        <v>1171.8</v>
      </c>
      <c r="L41" s="317">
        <f t="shared" si="5"/>
        <v>1285.2</v>
      </c>
      <c r="M41" s="317">
        <f t="shared" si="6"/>
        <v>0</v>
      </c>
      <c r="N41" s="317">
        <f t="shared" si="7"/>
        <v>1735.02</v>
      </c>
    </row>
    <row r="42" spans="1:14" s="44" customFormat="1" ht="26.25" outlineLevel="2" thickBot="1">
      <c r="A42" s="301" t="s">
        <v>1440</v>
      </c>
      <c r="B42" s="419" t="s">
        <v>989</v>
      </c>
      <c r="C42" s="46" t="s">
        <v>665</v>
      </c>
      <c r="D42" s="47" t="s">
        <v>141</v>
      </c>
      <c r="E42" s="86" t="s">
        <v>142</v>
      </c>
      <c r="F42" s="317">
        <v>1220</v>
      </c>
      <c r="G42" s="317"/>
      <c r="H42" s="317">
        <f t="shared" si="2"/>
        <v>1647</v>
      </c>
      <c r="I42" s="317">
        <f t="shared" ref="I42" si="24">F42*0.97</f>
        <v>1183.3999999999999</v>
      </c>
      <c r="J42" s="317">
        <f t="shared" ref="J42" si="25">F42*0.93</f>
        <v>1134.6000000000001</v>
      </c>
      <c r="L42" s="317">
        <f t="shared" si="5"/>
        <v>1244.4000000000001</v>
      </c>
      <c r="M42" s="317">
        <f t="shared" si="6"/>
        <v>0</v>
      </c>
      <c r="N42" s="317">
        <f t="shared" si="7"/>
        <v>1679.94</v>
      </c>
    </row>
    <row r="43" spans="1:14" s="44" customFormat="1" ht="26.25" outlineLevel="2" thickBot="1">
      <c r="A43" s="301" t="s">
        <v>1439</v>
      </c>
      <c r="B43" s="419"/>
      <c r="C43" s="68" t="s">
        <v>666</v>
      </c>
      <c r="D43" s="47" t="s">
        <v>143</v>
      </c>
      <c r="E43" s="86" t="s">
        <v>117</v>
      </c>
      <c r="F43" s="317">
        <v>2290</v>
      </c>
      <c r="G43" s="317"/>
      <c r="H43" s="317">
        <f t="shared" si="2"/>
        <v>3091.5</v>
      </c>
      <c r="I43" s="317">
        <f t="shared" si="17"/>
        <v>2175.5</v>
      </c>
      <c r="J43" s="317">
        <f t="shared" si="18"/>
        <v>1832</v>
      </c>
      <c r="L43" s="317">
        <f t="shared" si="5"/>
        <v>2335.8000000000002</v>
      </c>
      <c r="M43" s="317">
        <f t="shared" si="6"/>
        <v>0</v>
      </c>
      <c r="N43" s="317">
        <f t="shared" si="7"/>
        <v>3153.33</v>
      </c>
    </row>
    <row r="44" spans="1:14" s="44" customFormat="1" ht="26.25" outlineLevel="2" thickBot="1">
      <c r="A44" s="301" t="s">
        <v>1439</v>
      </c>
      <c r="B44" s="419"/>
      <c r="C44" s="46" t="s">
        <v>667</v>
      </c>
      <c r="D44" s="47" t="s">
        <v>144</v>
      </c>
      <c r="E44" s="86" t="s">
        <v>142</v>
      </c>
      <c r="F44" s="317">
        <v>2290</v>
      </c>
      <c r="G44" s="317"/>
      <c r="H44" s="317">
        <f t="shared" si="2"/>
        <v>3091.5</v>
      </c>
      <c r="I44" s="317">
        <f t="shared" si="17"/>
        <v>2175.5</v>
      </c>
      <c r="J44" s="317">
        <f t="shared" si="18"/>
        <v>1832</v>
      </c>
      <c r="L44" s="317">
        <f t="shared" si="5"/>
        <v>2335.8000000000002</v>
      </c>
      <c r="M44" s="317">
        <f t="shared" si="6"/>
        <v>0</v>
      </c>
      <c r="N44" s="317">
        <f t="shared" si="7"/>
        <v>3153.33</v>
      </c>
    </row>
    <row r="45" spans="1:14" s="44" customFormat="1" ht="13.5" outlineLevel="1" thickBot="1">
      <c r="A45" s="301" t="s">
        <v>1594</v>
      </c>
      <c r="B45" s="419"/>
      <c r="C45" s="57" t="s">
        <v>1359</v>
      </c>
      <c r="D45" s="58" t="s">
        <v>1362</v>
      </c>
      <c r="E45" s="59" t="s">
        <v>1123</v>
      </c>
      <c r="F45" s="317"/>
      <c r="G45" s="317"/>
      <c r="H45" s="317"/>
      <c r="I45" s="317"/>
      <c r="J45" s="317"/>
      <c r="L45" s="317">
        <f t="shared" si="5"/>
        <v>0</v>
      </c>
      <c r="M45" s="317">
        <f t="shared" si="6"/>
        <v>0</v>
      </c>
      <c r="N45" s="317">
        <f t="shared" si="7"/>
        <v>0</v>
      </c>
    </row>
    <row r="46" spans="1:14" s="44" customFormat="1" ht="26.25" outlineLevel="2" thickBot="1">
      <c r="A46" s="301" t="s">
        <v>1634</v>
      </c>
      <c r="B46" s="419" t="s">
        <v>987</v>
      </c>
      <c r="C46" s="46" t="s">
        <v>668</v>
      </c>
      <c r="D46" s="47" t="s">
        <v>145</v>
      </c>
      <c r="E46" s="86" t="s">
        <v>117</v>
      </c>
      <c r="F46" s="317">
        <v>800</v>
      </c>
      <c r="G46" s="317"/>
      <c r="H46" s="317">
        <v>800</v>
      </c>
      <c r="I46" s="317">
        <v>800</v>
      </c>
      <c r="J46" s="317">
        <v>800</v>
      </c>
      <c r="L46" s="317">
        <f t="shared" si="5"/>
        <v>816</v>
      </c>
      <c r="M46" s="317">
        <f t="shared" si="6"/>
        <v>0</v>
      </c>
      <c r="N46" s="317">
        <f t="shared" si="7"/>
        <v>816</v>
      </c>
    </row>
    <row r="47" spans="1:14" s="44" customFormat="1" ht="26.25" outlineLevel="2" thickBot="1">
      <c r="A47" s="301" t="s">
        <v>1634</v>
      </c>
      <c r="B47" s="419" t="s">
        <v>987</v>
      </c>
      <c r="C47" s="46" t="s">
        <v>669</v>
      </c>
      <c r="D47" s="124" t="s">
        <v>146</v>
      </c>
      <c r="E47" s="255" t="s">
        <v>122</v>
      </c>
      <c r="F47" s="317">
        <v>850</v>
      </c>
      <c r="G47" s="317"/>
      <c r="H47" s="317">
        <v>850</v>
      </c>
      <c r="I47" s="317">
        <v>850</v>
      </c>
      <c r="J47" s="317">
        <v>850</v>
      </c>
      <c r="L47" s="317">
        <f t="shared" si="5"/>
        <v>867</v>
      </c>
      <c r="M47" s="317">
        <f t="shared" si="6"/>
        <v>0</v>
      </c>
      <c r="N47" s="317">
        <f t="shared" si="7"/>
        <v>867</v>
      </c>
    </row>
    <row r="48" spans="1:14" ht="39" outlineLevel="2" thickBot="1">
      <c r="A48" s="301" t="s">
        <v>1634</v>
      </c>
      <c r="B48" s="419" t="s">
        <v>989</v>
      </c>
      <c r="C48" s="244" t="s">
        <v>1269</v>
      </c>
      <c r="D48" s="124" t="s">
        <v>1270</v>
      </c>
      <c r="E48" s="255" t="s">
        <v>1271</v>
      </c>
      <c r="F48" s="317">
        <v>1150</v>
      </c>
      <c r="G48" s="317">
        <f>SUBTOTAL(9,G49:G56)</f>
        <v>0</v>
      </c>
      <c r="H48" s="317">
        <f t="shared" si="2"/>
        <v>1552.5</v>
      </c>
      <c r="I48" s="317">
        <f t="shared" ref="I48:I52" si="26">F48*0.97</f>
        <v>1115.5</v>
      </c>
      <c r="J48" s="317">
        <f t="shared" ref="J48:J52" si="27">F48*0.93</f>
        <v>1069.5</v>
      </c>
      <c r="L48" s="317">
        <f t="shared" si="5"/>
        <v>1173</v>
      </c>
      <c r="M48" s="317">
        <f t="shared" si="6"/>
        <v>0</v>
      </c>
      <c r="N48" s="317">
        <f t="shared" si="7"/>
        <v>1583.55</v>
      </c>
    </row>
    <row r="49" spans="1:14" s="44" customFormat="1" ht="26.25" outlineLevel="2" thickBot="1">
      <c r="A49" s="301" t="s">
        <v>1440</v>
      </c>
      <c r="B49" s="423" t="s">
        <v>989</v>
      </c>
      <c r="C49" s="244" t="s">
        <v>1671</v>
      </c>
      <c r="D49" s="397" t="s">
        <v>2036</v>
      </c>
      <c r="E49" s="376" t="s">
        <v>1721</v>
      </c>
      <c r="F49" s="317">
        <v>865</v>
      </c>
      <c r="G49" s="317"/>
      <c r="H49" s="317">
        <f t="shared" si="2"/>
        <v>1167.75</v>
      </c>
      <c r="I49" s="317">
        <f t="shared" si="26"/>
        <v>839.05</v>
      </c>
      <c r="J49" s="317">
        <f t="shared" si="27"/>
        <v>804.45</v>
      </c>
      <c r="L49" s="317">
        <f t="shared" si="5"/>
        <v>882.30000000000007</v>
      </c>
      <c r="M49" s="317">
        <f t="shared" si="6"/>
        <v>0</v>
      </c>
      <c r="N49" s="317">
        <f t="shared" si="7"/>
        <v>1191.105</v>
      </c>
    </row>
    <row r="50" spans="1:14" s="44" customFormat="1" ht="26.25" outlineLevel="2" thickBot="1">
      <c r="A50" s="301" t="s">
        <v>1440</v>
      </c>
      <c r="B50" s="422" t="s">
        <v>989</v>
      </c>
      <c r="C50" s="244" t="s">
        <v>1670</v>
      </c>
      <c r="D50" s="258" t="s">
        <v>2067</v>
      </c>
      <c r="E50" s="254" t="s">
        <v>1651</v>
      </c>
      <c r="F50" s="317">
        <v>905</v>
      </c>
      <c r="G50" s="317"/>
      <c r="H50" s="317">
        <f t="shared" si="2"/>
        <v>1221.75</v>
      </c>
      <c r="I50" s="317">
        <f t="shared" si="26"/>
        <v>877.85</v>
      </c>
      <c r="J50" s="317">
        <f t="shared" si="27"/>
        <v>841.65000000000009</v>
      </c>
      <c r="L50" s="317">
        <f t="shared" si="5"/>
        <v>923.1</v>
      </c>
      <c r="M50" s="317">
        <f t="shared" si="6"/>
        <v>0</v>
      </c>
      <c r="N50" s="317">
        <f t="shared" si="7"/>
        <v>1246.1849999999999</v>
      </c>
    </row>
    <row r="51" spans="1:14" s="44" customFormat="1" ht="26.25" outlineLevel="2" thickBot="1">
      <c r="A51" s="301" t="s">
        <v>1440</v>
      </c>
      <c r="B51" s="423" t="s">
        <v>989</v>
      </c>
      <c r="C51" s="247" t="s">
        <v>1716</v>
      </c>
      <c r="D51" s="258" t="s">
        <v>1717</v>
      </c>
      <c r="E51" s="259" t="s">
        <v>1652</v>
      </c>
      <c r="F51" s="317">
        <v>933</v>
      </c>
      <c r="G51" s="317"/>
      <c r="H51" s="317">
        <f t="shared" si="2"/>
        <v>1259.5500000000002</v>
      </c>
      <c r="I51" s="317">
        <f t="shared" si="26"/>
        <v>905.01</v>
      </c>
      <c r="J51" s="317">
        <f t="shared" si="27"/>
        <v>867.69</v>
      </c>
      <c r="L51" s="317">
        <f t="shared" si="5"/>
        <v>951.66</v>
      </c>
      <c r="M51" s="317">
        <f t="shared" si="6"/>
        <v>0</v>
      </c>
      <c r="N51" s="317">
        <f t="shared" si="7"/>
        <v>1284.7410000000002</v>
      </c>
    </row>
    <row r="52" spans="1:14" s="44" customFormat="1" ht="26.25" outlineLevel="2" thickBot="1">
      <c r="A52" s="301" t="s">
        <v>1440</v>
      </c>
      <c r="B52" s="422" t="s">
        <v>989</v>
      </c>
      <c r="C52" s="248" t="s">
        <v>1669</v>
      </c>
      <c r="D52" s="126" t="s">
        <v>1718</v>
      </c>
      <c r="E52" s="254" t="s">
        <v>1651</v>
      </c>
      <c r="F52" s="317">
        <v>1100</v>
      </c>
      <c r="G52" s="317"/>
      <c r="H52" s="317">
        <f t="shared" si="2"/>
        <v>1485</v>
      </c>
      <c r="I52" s="317">
        <f t="shared" si="26"/>
        <v>1067</v>
      </c>
      <c r="J52" s="317">
        <f t="shared" si="27"/>
        <v>1023</v>
      </c>
      <c r="L52" s="317">
        <f t="shared" si="5"/>
        <v>1122</v>
      </c>
      <c r="M52" s="317">
        <f t="shared" si="6"/>
        <v>0</v>
      </c>
      <c r="N52" s="317">
        <f t="shared" si="7"/>
        <v>1514.7</v>
      </c>
    </row>
    <row r="53" spans="1:14" s="44" customFormat="1" ht="15.75" thickBot="1">
      <c r="A53" s="301"/>
      <c r="B53" s="420" t="s">
        <v>1163</v>
      </c>
      <c r="C53" s="30" t="s">
        <v>964</v>
      </c>
      <c r="D53" s="31"/>
      <c r="E53" s="32" t="s">
        <v>1123</v>
      </c>
      <c r="F53" s="317"/>
      <c r="G53" s="317"/>
      <c r="H53" s="317"/>
      <c r="I53" s="317"/>
      <c r="J53" s="317"/>
      <c r="L53" s="317">
        <f t="shared" si="5"/>
        <v>0</v>
      </c>
      <c r="M53" s="317">
        <f t="shared" si="6"/>
        <v>0</v>
      </c>
      <c r="N53" s="317">
        <f t="shared" si="7"/>
        <v>0</v>
      </c>
    </row>
    <row r="54" spans="1:14" s="44" customFormat="1" ht="21.75" customHeight="1" outlineLevel="1" thickBot="1">
      <c r="A54" s="301" t="s">
        <v>1594</v>
      </c>
      <c r="B54" s="418"/>
      <c r="C54" s="46" t="s">
        <v>928</v>
      </c>
      <c r="D54" s="49" t="s">
        <v>186</v>
      </c>
      <c r="E54" s="47" t="s">
        <v>180</v>
      </c>
      <c r="F54" s="317">
        <v>165</v>
      </c>
      <c r="G54" s="317"/>
      <c r="H54" s="317">
        <f t="shared" si="2"/>
        <v>222.75000000000003</v>
      </c>
      <c r="I54" s="317">
        <f t="shared" ref="I54:I87" si="28">F54*0.95</f>
        <v>156.75</v>
      </c>
      <c r="J54" s="317">
        <f t="shared" ref="J54:J87" si="29">F54*0.8</f>
        <v>132</v>
      </c>
      <c r="L54" s="317">
        <f t="shared" si="5"/>
        <v>168.3</v>
      </c>
      <c r="M54" s="317">
        <f t="shared" si="6"/>
        <v>0</v>
      </c>
      <c r="N54" s="317">
        <f t="shared" si="7"/>
        <v>227.20500000000004</v>
      </c>
    </row>
    <row r="55" spans="1:14" s="44" customFormat="1" ht="18.75" customHeight="1" outlineLevel="1" thickBot="1">
      <c r="A55" s="301" t="s">
        <v>1594</v>
      </c>
      <c r="B55" s="418"/>
      <c r="C55" s="46" t="s">
        <v>927</v>
      </c>
      <c r="D55" s="49" t="s">
        <v>185</v>
      </c>
      <c r="E55" s="47" t="s">
        <v>180</v>
      </c>
      <c r="F55" s="317">
        <v>165</v>
      </c>
      <c r="G55" s="317"/>
      <c r="H55" s="317">
        <f t="shared" si="2"/>
        <v>222.75000000000003</v>
      </c>
      <c r="I55" s="317">
        <f t="shared" si="28"/>
        <v>156.75</v>
      </c>
      <c r="J55" s="317">
        <f t="shared" si="29"/>
        <v>132</v>
      </c>
      <c r="L55" s="317">
        <f t="shared" si="5"/>
        <v>168.3</v>
      </c>
      <c r="M55" s="317">
        <f t="shared" si="6"/>
        <v>0</v>
      </c>
      <c r="N55" s="317">
        <f t="shared" si="7"/>
        <v>227.20500000000004</v>
      </c>
    </row>
    <row r="56" spans="1:14" s="44" customFormat="1" ht="21.75" customHeight="1" outlineLevel="1" thickBot="1">
      <c r="A56" s="301" t="s">
        <v>1594</v>
      </c>
      <c r="B56" s="418"/>
      <c r="C56" s="46" t="s">
        <v>926</v>
      </c>
      <c r="D56" s="47" t="s">
        <v>184</v>
      </c>
      <c r="E56" s="47" t="s">
        <v>172</v>
      </c>
      <c r="F56" s="317">
        <v>88</v>
      </c>
      <c r="G56" s="317"/>
      <c r="H56" s="317">
        <f t="shared" si="2"/>
        <v>118.80000000000001</v>
      </c>
      <c r="I56" s="317">
        <f t="shared" si="28"/>
        <v>83.6</v>
      </c>
      <c r="J56" s="317">
        <f t="shared" si="29"/>
        <v>70.400000000000006</v>
      </c>
      <c r="L56" s="317">
        <f t="shared" si="5"/>
        <v>89.76</v>
      </c>
      <c r="M56" s="317">
        <f t="shared" si="6"/>
        <v>0</v>
      </c>
      <c r="N56" s="317">
        <f t="shared" si="7"/>
        <v>121.17600000000002</v>
      </c>
    </row>
    <row r="57" spans="1:14" s="44" customFormat="1" ht="24.75" customHeight="1" outlineLevel="1" thickBot="1">
      <c r="A57" s="301" t="s">
        <v>1440</v>
      </c>
      <c r="B57" s="424"/>
      <c r="C57" s="246" t="s">
        <v>916</v>
      </c>
      <c r="D57" s="71" t="s">
        <v>179</v>
      </c>
      <c r="E57" s="71" t="s">
        <v>180</v>
      </c>
      <c r="F57" s="317">
        <v>185</v>
      </c>
      <c r="G57" s="317"/>
      <c r="H57" s="317">
        <f t="shared" si="2"/>
        <v>249.75000000000003</v>
      </c>
      <c r="I57" s="317">
        <f t="shared" si="28"/>
        <v>175.75</v>
      </c>
      <c r="J57" s="317">
        <f t="shared" si="29"/>
        <v>148</v>
      </c>
      <c r="L57" s="317">
        <f t="shared" si="5"/>
        <v>188.70000000000002</v>
      </c>
      <c r="M57" s="317">
        <f t="shared" si="6"/>
        <v>0</v>
      </c>
      <c r="N57" s="317">
        <f t="shared" si="7"/>
        <v>254.74500000000003</v>
      </c>
    </row>
    <row r="58" spans="1:14" s="44" customFormat="1" ht="26.25" outlineLevel="1" thickBot="1">
      <c r="A58" s="301" t="s">
        <v>1594</v>
      </c>
      <c r="B58" s="418"/>
      <c r="C58" s="244" t="s">
        <v>925</v>
      </c>
      <c r="D58" s="47" t="s">
        <v>182</v>
      </c>
      <c r="E58" s="47" t="s">
        <v>183</v>
      </c>
      <c r="F58" s="317">
        <v>320</v>
      </c>
      <c r="G58" s="317"/>
      <c r="H58" s="317">
        <f t="shared" si="2"/>
        <v>432</v>
      </c>
      <c r="I58" s="317">
        <f t="shared" si="28"/>
        <v>304</v>
      </c>
      <c r="J58" s="317">
        <f t="shared" si="29"/>
        <v>256</v>
      </c>
      <c r="L58" s="317">
        <f t="shared" si="5"/>
        <v>326.39999999999998</v>
      </c>
      <c r="M58" s="317">
        <f t="shared" si="6"/>
        <v>0</v>
      </c>
      <c r="N58" s="317">
        <f t="shared" si="7"/>
        <v>440.64</v>
      </c>
    </row>
    <row r="59" spans="1:14" s="44" customFormat="1" ht="26.25" outlineLevel="1" thickBot="1">
      <c r="A59" s="301" t="s">
        <v>1440</v>
      </c>
      <c r="B59" s="425"/>
      <c r="C59" s="74" t="s">
        <v>682</v>
      </c>
      <c r="D59" s="75" t="s">
        <v>181</v>
      </c>
      <c r="E59" s="75" t="s">
        <v>180</v>
      </c>
      <c r="F59" s="317">
        <v>300</v>
      </c>
      <c r="G59" s="317"/>
      <c r="H59" s="317">
        <f t="shared" si="2"/>
        <v>405</v>
      </c>
      <c r="I59" s="317">
        <f t="shared" si="28"/>
        <v>285</v>
      </c>
      <c r="J59" s="317">
        <f t="shared" si="29"/>
        <v>240</v>
      </c>
      <c r="L59" s="317">
        <f t="shared" si="5"/>
        <v>306</v>
      </c>
      <c r="M59" s="317">
        <f t="shared" si="6"/>
        <v>0</v>
      </c>
      <c r="N59" s="317">
        <f t="shared" si="7"/>
        <v>413.1</v>
      </c>
    </row>
    <row r="60" spans="1:14" s="44" customFormat="1" ht="26.25" outlineLevel="1" thickBot="1">
      <c r="A60" s="301" t="s">
        <v>1440</v>
      </c>
      <c r="B60" s="424"/>
      <c r="C60" s="70" t="s">
        <v>677</v>
      </c>
      <c r="D60" s="71" t="s">
        <v>166</v>
      </c>
      <c r="E60" s="71" t="s">
        <v>165</v>
      </c>
      <c r="F60" s="317">
        <v>2160</v>
      </c>
      <c r="G60" s="317"/>
      <c r="H60" s="317">
        <f t="shared" si="2"/>
        <v>2916</v>
      </c>
      <c r="I60" s="317">
        <f t="shared" si="28"/>
        <v>2052</v>
      </c>
      <c r="J60" s="317">
        <f t="shared" si="29"/>
        <v>1728</v>
      </c>
      <c r="L60" s="317">
        <f t="shared" si="5"/>
        <v>2203.1999999999998</v>
      </c>
      <c r="M60" s="317">
        <f t="shared" si="6"/>
        <v>0</v>
      </c>
      <c r="N60" s="317">
        <f t="shared" si="7"/>
        <v>2974.32</v>
      </c>
    </row>
    <row r="61" spans="1:14" s="44" customFormat="1" ht="27.75" customHeight="1" outlineLevel="1" thickBot="1">
      <c r="A61" s="301" t="s">
        <v>1594</v>
      </c>
      <c r="B61" s="418"/>
      <c r="C61" s="46" t="s">
        <v>919</v>
      </c>
      <c r="D61" s="47" t="s">
        <v>164</v>
      </c>
      <c r="E61" s="47" t="s">
        <v>165</v>
      </c>
      <c r="F61" s="317">
        <v>1830</v>
      </c>
      <c r="G61" s="317"/>
      <c r="H61" s="317">
        <f t="shared" si="2"/>
        <v>2470.5</v>
      </c>
      <c r="I61" s="317">
        <f t="shared" si="28"/>
        <v>1738.5</v>
      </c>
      <c r="J61" s="317">
        <f t="shared" si="29"/>
        <v>1464</v>
      </c>
      <c r="L61" s="317">
        <f t="shared" si="5"/>
        <v>1866.6000000000001</v>
      </c>
      <c r="M61" s="317">
        <f t="shared" si="6"/>
        <v>0</v>
      </c>
      <c r="N61" s="317">
        <f t="shared" si="7"/>
        <v>2519.91</v>
      </c>
    </row>
    <row r="62" spans="1:14" s="44" customFormat="1" ht="26.25" outlineLevel="1" thickBot="1">
      <c r="A62" s="301" t="s">
        <v>1594</v>
      </c>
      <c r="B62" s="418"/>
      <c r="C62" s="46" t="s">
        <v>920</v>
      </c>
      <c r="D62" s="47" t="s">
        <v>167</v>
      </c>
      <c r="E62" s="47" t="s">
        <v>168</v>
      </c>
      <c r="F62" s="317">
        <v>1800</v>
      </c>
      <c r="G62" s="317"/>
      <c r="H62" s="317">
        <f t="shared" ref="H62:H109" si="30">F62*1.35</f>
        <v>2430</v>
      </c>
      <c r="I62" s="317">
        <f t="shared" si="28"/>
        <v>1710</v>
      </c>
      <c r="J62" s="317">
        <f t="shared" si="29"/>
        <v>1440</v>
      </c>
      <c r="L62" s="317">
        <f t="shared" si="5"/>
        <v>1836</v>
      </c>
      <c r="M62" s="317">
        <f t="shared" si="6"/>
        <v>0</v>
      </c>
      <c r="N62" s="317">
        <f t="shared" si="7"/>
        <v>2478.6</v>
      </c>
    </row>
    <row r="63" spans="1:14" s="44" customFormat="1" ht="26.25" outlineLevel="1" thickBot="1">
      <c r="A63" s="301" t="s">
        <v>1594</v>
      </c>
      <c r="B63" s="425"/>
      <c r="C63" s="74" t="s">
        <v>921</v>
      </c>
      <c r="D63" s="75" t="s">
        <v>169</v>
      </c>
      <c r="E63" s="75" t="s">
        <v>163</v>
      </c>
      <c r="F63" s="317">
        <v>2100</v>
      </c>
      <c r="G63" s="317"/>
      <c r="H63" s="317">
        <f t="shared" si="30"/>
        <v>2835</v>
      </c>
      <c r="I63" s="317">
        <f t="shared" si="28"/>
        <v>1995</v>
      </c>
      <c r="J63" s="317">
        <f t="shared" si="29"/>
        <v>1680</v>
      </c>
      <c r="L63" s="317">
        <f t="shared" si="5"/>
        <v>2142</v>
      </c>
      <c r="M63" s="317">
        <f t="shared" si="6"/>
        <v>0</v>
      </c>
      <c r="N63" s="317">
        <f t="shared" si="7"/>
        <v>2891.7000000000003</v>
      </c>
    </row>
    <row r="64" spans="1:14" s="44" customFormat="1" ht="26.25" outlineLevel="1" thickBot="1">
      <c r="A64" s="301" t="s">
        <v>1440</v>
      </c>
      <c r="B64" s="424"/>
      <c r="C64" s="70" t="s">
        <v>675</v>
      </c>
      <c r="D64" s="71" t="s">
        <v>158</v>
      </c>
      <c r="E64" s="71" t="s">
        <v>159</v>
      </c>
      <c r="F64" s="317">
        <v>346</v>
      </c>
      <c r="G64" s="317"/>
      <c r="H64" s="317">
        <f t="shared" si="30"/>
        <v>467.1</v>
      </c>
      <c r="I64" s="317">
        <f t="shared" si="28"/>
        <v>328.7</v>
      </c>
      <c r="J64" s="317">
        <f t="shared" si="29"/>
        <v>276.8</v>
      </c>
      <c r="L64" s="317">
        <f t="shared" si="5"/>
        <v>352.92</v>
      </c>
      <c r="M64" s="317">
        <f t="shared" si="6"/>
        <v>0</v>
      </c>
      <c r="N64" s="317">
        <f t="shared" si="7"/>
        <v>476.44200000000001</v>
      </c>
    </row>
    <row r="65" spans="1:14" s="44" customFormat="1" ht="23.25" customHeight="1" outlineLevel="1" thickBot="1">
      <c r="A65" s="301" t="s">
        <v>1440</v>
      </c>
      <c r="B65" s="418"/>
      <c r="C65" s="46" t="s">
        <v>674</v>
      </c>
      <c r="D65" s="47" t="s">
        <v>157</v>
      </c>
      <c r="E65" s="47" t="s">
        <v>148</v>
      </c>
      <c r="F65" s="317">
        <v>255</v>
      </c>
      <c r="G65" s="317"/>
      <c r="H65" s="317">
        <f t="shared" si="30"/>
        <v>344.25</v>
      </c>
      <c r="I65" s="317">
        <f t="shared" si="28"/>
        <v>242.25</v>
      </c>
      <c r="J65" s="317">
        <f t="shared" si="29"/>
        <v>204</v>
      </c>
      <c r="L65" s="317">
        <f t="shared" si="5"/>
        <v>260.10000000000002</v>
      </c>
      <c r="M65" s="317">
        <f t="shared" si="6"/>
        <v>0</v>
      </c>
      <c r="N65" s="317">
        <f t="shared" si="7"/>
        <v>351.13499999999999</v>
      </c>
    </row>
    <row r="66" spans="1:14" s="44" customFormat="1" ht="39" outlineLevel="1" thickBot="1">
      <c r="A66" s="301" t="s">
        <v>1440</v>
      </c>
      <c r="B66" s="418"/>
      <c r="C66" s="46" t="s">
        <v>681</v>
      </c>
      <c r="D66" s="47" t="s">
        <v>178</v>
      </c>
      <c r="E66" s="47" t="s">
        <v>148</v>
      </c>
      <c r="F66" s="317">
        <v>435</v>
      </c>
      <c r="G66" s="317"/>
      <c r="H66" s="317">
        <f t="shared" si="30"/>
        <v>587.25</v>
      </c>
      <c r="I66" s="317">
        <f t="shared" si="28"/>
        <v>413.25</v>
      </c>
      <c r="J66" s="317">
        <f t="shared" si="29"/>
        <v>348</v>
      </c>
      <c r="L66" s="317">
        <f t="shared" si="5"/>
        <v>443.7</v>
      </c>
      <c r="M66" s="317">
        <f t="shared" si="6"/>
        <v>0</v>
      </c>
      <c r="N66" s="317">
        <f t="shared" si="7"/>
        <v>598.995</v>
      </c>
    </row>
    <row r="67" spans="1:14" s="44" customFormat="1" ht="26.25" customHeight="1" outlineLevel="1" thickBot="1">
      <c r="A67" s="301" t="s">
        <v>1440</v>
      </c>
      <c r="B67" s="418"/>
      <c r="C67" s="46" t="s">
        <v>670</v>
      </c>
      <c r="D67" s="47" t="s">
        <v>147</v>
      </c>
      <c r="E67" s="47" t="s">
        <v>148</v>
      </c>
      <c r="F67" s="317">
        <v>295</v>
      </c>
      <c r="G67" s="317"/>
      <c r="H67" s="317">
        <f t="shared" si="30"/>
        <v>398.25</v>
      </c>
      <c r="I67" s="317">
        <f t="shared" si="28"/>
        <v>280.25</v>
      </c>
      <c r="J67" s="317">
        <f t="shared" si="29"/>
        <v>236</v>
      </c>
      <c r="L67" s="317">
        <f t="shared" si="5"/>
        <v>300.89999999999998</v>
      </c>
      <c r="M67" s="317">
        <f t="shared" si="6"/>
        <v>0</v>
      </c>
      <c r="N67" s="317">
        <f t="shared" si="7"/>
        <v>406.21500000000003</v>
      </c>
    </row>
    <row r="68" spans="1:14" s="44" customFormat="1" ht="26.25" outlineLevel="1" thickBot="1">
      <c r="A68" s="301" t="s">
        <v>1594</v>
      </c>
      <c r="B68" s="426"/>
      <c r="C68" s="244" t="s">
        <v>1194</v>
      </c>
      <c r="D68" s="47" t="s">
        <v>149</v>
      </c>
      <c r="E68" s="47" t="s">
        <v>150</v>
      </c>
      <c r="F68" s="317">
        <v>384</v>
      </c>
      <c r="G68" s="317"/>
      <c r="H68" s="317">
        <f t="shared" si="30"/>
        <v>518.40000000000009</v>
      </c>
      <c r="I68" s="317">
        <f t="shared" si="28"/>
        <v>364.79999999999995</v>
      </c>
      <c r="J68" s="317">
        <f t="shared" si="29"/>
        <v>307.20000000000005</v>
      </c>
      <c r="L68" s="317">
        <f t="shared" si="5"/>
        <v>391.68</v>
      </c>
      <c r="M68" s="317">
        <f t="shared" si="6"/>
        <v>0</v>
      </c>
      <c r="N68" s="317">
        <f t="shared" si="7"/>
        <v>528.76800000000014</v>
      </c>
    </row>
    <row r="69" spans="1:14" s="44" customFormat="1" ht="33.75" customHeight="1" outlineLevel="1" thickBot="1">
      <c r="A69" s="301" t="s">
        <v>1440</v>
      </c>
      <c r="B69" s="426"/>
      <c r="C69" s="46" t="s">
        <v>671</v>
      </c>
      <c r="D69" s="47" t="s">
        <v>151</v>
      </c>
      <c r="E69" s="47" t="s">
        <v>148</v>
      </c>
      <c r="F69" s="317">
        <v>499</v>
      </c>
      <c r="G69" s="317"/>
      <c r="H69" s="317">
        <f t="shared" si="30"/>
        <v>673.65000000000009</v>
      </c>
      <c r="I69" s="317">
        <f t="shared" si="28"/>
        <v>474.04999999999995</v>
      </c>
      <c r="J69" s="317">
        <f t="shared" si="29"/>
        <v>399.20000000000005</v>
      </c>
      <c r="L69" s="317">
        <f t="shared" si="5"/>
        <v>508.98</v>
      </c>
      <c r="M69" s="317">
        <f t="shared" si="6"/>
        <v>0</v>
      </c>
      <c r="N69" s="317">
        <f t="shared" si="7"/>
        <v>687.12300000000016</v>
      </c>
    </row>
    <row r="70" spans="1:14" s="44" customFormat="1" ht="26.25" outlineLevel="1" thickBot="1">
      <c r="A70" s="301" t="s">
        <v>1440</v>
      </c>
      <c r="B70" s="426"/>
      <c r="C70" s="46" t="s">
        <v>672</v>
      </c>
      <c r="D70" s="47" t="s">
        <v>152</v>
      </c>
      <c r="E70" s="47" t="s">
        <v>153</v>
      </c>
      <c r="F70" s="317">
        <v>520</v>
      </c>
      <c r="G70" s="317"/>
      <c r="H70" s="317">
        <f t="shared" si="30"/>
        <v>702</v>
      </c>
      <c r="I70" s="317">
        <f t="shared" si="28"/>
        <v>494</v>
      </c>
      <c r="J70" s="317">
        <f t="shared" si="29"/>
        <v>416</v>
      </c>
      <c r="L70" s="317">
        <f t="shared" si="5"/>
        <v>530.4</v>
      </c>
      <c r="M70" s="317">
        <f t="shared" si="6"/>
        <v>0</v>
      </c>
      <c r="N70" s="317">
        <f t="shared" si="7"/>
        <v>716.04</v>
      </c>
    </row>
    <row r="71" spans="1:14" s="44" customFormat="1" ht="24.75" customHeight="1" outlineLevel="1" thickBot="1">
      <c r="A71" s="301" t="s">
        <v>1440</v>
      </c>
      <c r="B71" s="426"/>
      <c r="C71" s="46" t="s">
        <v>673</v>
      </c>
      <c r="D71" s="47" t="s">
        <v>154</v>
      </c>
      <c r="E71" s="47" t="s">
        <v>148</v>
      </c>
      <c r="F71" s="317">
        <v>385</v>
      </c>
      <c r="G71" s="317"/>
      <c r="H71" s="317">
        <f t="shared" si="30"/>
        <v>519.75</v>
      </c>
      <c r="I71" s="317">
        <f t="shared" si="28"/>
        <v>365.75</v>
      </c>
      <c r="J71" s="317">
        <f t="shared" si="29"/>
        <v>308</v>
      </c>
      <c r="L71" s="317">
        <f t="shared" si="5"/>
        <v>392.7</v>
      </c>
      <c r="M71" s="317">
        <f t="shared" si="6"/>
        <v>0</v>
      </c>
      <c r="N71" s="317">
        <f t="shared" si="7"/>
        <v>530.14499999999998</v>
      </c>
    </row>
    <row r="72" spans="1:14" s="44" customFormat="1" ht="27" customHeight="1" outlineLevel="1" thickBot="1">
      <c r="A72" s="301" t="s">
        <v>1440</v>
      </c>
      <c r="B72" s="426"/>
      <c r="C72" s="244" t="s">
        <v>915</v>
      </c>
      <c r="D72" s="47" t="s">
        <v>155</v>
      </c>
      <c r="E72" s="47" t="s">
        <v>148</v>
      </c>
      <c r="F72" s="317">
        <v>625</v>
      </c>
      <c r="G72" s="317"/>
      <c r="H72" s="317">
        <f t="shared" si="30"/>
        <v>843.75</v>
      </c>
      <c r="I72" s="317">
        <f t="shared" si="28"/>
        <v>593.75</v>
      </c>
      <c r="J72" s="317">
        <f t="shared" si="29"/>
        <v>500</v>
      </c>
      <c r="L72" s="317">
        <f t="shared" si="5"/>
        <v>637.5</v>
      </c>
      <c r="M72" s="317">
        <f t="shared" si="6"/>
        <v>0</v>
      </c>
      <c r="N72" s="317">
        <f t="shared" si="7"/>
        <v>860.625</v>
      </c>
    </row>
    <row r="73" spans="1:14" s="44" customFormat="1" ht="27" customHeight="1" outlineLevel="1" thickBot="1">
      <c r="A73" s="301" t="s">
        <v>1440</v>
      </c>
      <c r="B73" s="426"/>
      <c r="C73" s="244" t="s">
        <v>2226</v>
      </c>
      <c r="D73" s="124" t="s">
        <v>2227</v>
      </c>
      <c r="E73" s="47" t="s">
        <v>148</v>
      </c>
      <c r="F73" s="317">
        <v>388</v>
      </c>
      <c r="G73" s="317"/>
      <c r="H73" s="317">
        <f t="shared" ref="H73" si="31">F73*1.35</f>
        <v>523.80000000000007</v>
      </c>
      <c r="I73" s="317">
        <f t="shared" ref="I73" si="32">F73*0.95</f>
        <v>368.59999999999997</v>
      </c>
      <c r="J73" s="317">
        <f t="shared" ref="J73" si="33">F73*0.8</f>
        <v>310.40000000000003</v>
      </c>
      <c r="L73" s="317">
        <f t="shared" ref="L73:L136" si="34">F73*1.02</f>
        <v>395.76</v>
      </c>
      <c r="M73" s="317">
        <f t="shared" ref="M73:M136" si="35">G73*1.02</f>
        <v>0</v>
      </c>
      <c r="N73" s="317">
        <f t="shared" ref="N73:N136" si="36">H73*1.02</f>
        <v>534.27600000000007</v>
      </c>
    </row>
    <row r="74" spans="1:14" s="44" customFormat="1" ht="33.75" customHeight="1" outlineLevel="1" thickBot="1">
      <c r="A74" s="301" t="s">
        <v>1594</v>
      </c>
      <c r="B74" s="426"/>
      <c r="C74" s="46" t="s">
        <v>917</v>
      </c>
      <c r="D74" s="47" t="s">
        <v>156</v>
      </c>
      <c r="E74" s="47" t="s">
        <v>148</v>
      </c>
      <c r="F74" s="317">
        <v>855</v>
      </c>
      <c r="G74" s="317"/>
      <c r="H74" s="317">
        <f t="shared" si="30"/>
        <v>1154.25</v>
      </c>
      <c r="I74" s="317">
        <f t="shared" si="28"/>
        <v>812.25</v>
      </c>
      <c r="J74" s="317">
        <f t="shared" si="29"/>
        <v>684</v>
      </c>
      <c r="L74" s="317">
        <f t="shared" si="34"/>
        <v>872.1</v>
      </c>
      <c r="M74" s="317">
        <f t="shared" si="35"/>
        <v>0</v>
      </c>
      <c r="N74" s="317">
        <f t="shared" si="36"/>
        <v>1177.335</v>
      </c>
    </row>
    <row r="75" spans="1:14" s="44" customFormat="1" ht="26.25" outlineLevel="1" thickBot="1">
      <c r="A75" s="301" t="s">
        <v>1440</v>
      </c>
      <c r="B75" s="418"/>
      <c r="C75" s="46" t="s">
        <v>680</v>
      </c>
      <c r="D75" s="47" t="s">
        <v>177</v>
      </c>
      <c r="E75" s="47" t="s">
        <v>148</v>
      </c>
      <c r="F75" s="317">
        <v>760</v>
      </c>
      <c r="G75" s="317"/>
      <c r="H75" s="317">
        <f t="shared" si="30"/>
        <v>1026</v>
      </c>
      <c r="I75" s="317">
        <f t="shared" si="28"/>
        <v>722</v>
      </c>
      <c r="J75" s="317">
        <f t="shared" si="29"/>
        <v>608</v>
      </c>
      <c r="L75" s="317">
        <f t="shared" si="34"/>
        <v>775.2</v>
      </c>
      <c r="M75" s="317">
        <f t="shared" si="35"/>
        <v>0</v>
      </c>
      <c r="N75" s="317">
        <f t="shared" si="36"/>
        <v>1046.52</v>
      </c>
    </row>
    <row r="76" spans="1:14" s="44" customFormat="1" ht="39" outlineLevel="1" thickBot="1">
      <c r="A76" s="301" t="s">
        <v>1440</v>
      </c>
      <c r="B76" s="418"/>
      <c r="C76" s="46" t="s">
        <v>679</v>
      </c>
      <c r="D76" s="47" t="s">
        <v>176</v>
      </c>
      <c r="E76" s="47" t="s">
        <v>148</v>
      </c>
      <c r="F76" s="317">
        <v>668</v>
      </c>
      <c r="G76" s="317"/>
      <c r="H76" s="317">
        <f t="shared" si="30"/>
        <v>901.80000000000007</v>
      </c>
      <c r="I76" s="317">
        <f t="shared" si="28"/>
        <v>634.6</v>
      </c>
      <c r="J76" s="317">
        <f t="shared" si="29"/>
        <v>534.4</v>
      </c>
      <c r="L76" s="317">
        <f t="shared" si="34"/>
        <v>681.36</v>
      </c>
      <c r="M76" s="317">
        <f t="shared" si="35"/>
        <v>0</v>
      </c>
      <c r="N76" s="317">
        <f t="shared" si="36"/>
        <v>919.83600000000013</v>
      </c>
    </row>
    <row r="77" spans="1:14" s="44" customFormat="1" ht="26.25" outlineLevel="1" thickBot="1">
      <c r="A77" s="301" t="s">
        <v>1594</v>
      </c>
      <c r="B77" s="424"/>
      <c r="C77" s="70" t="s">
        <v>918</v>
      </c>
      <c r="D77" s="71" t="s">
        <v>160</v>
      </c>
      <c r="E77" s="71" t="s">
        <v>161</v>
      </c>
      <c r="F77" s="317">
        <v>940</v>
      </c>
      <c r="G77" s="317"/>
      <c r="H77" s="317" t="s">
        <v>2266</v>
      </c>
      <c r="I77" s="317">
        <f t="shared" si="28"/>
        <v>893</v>
      </c>
      <c r="J77" s="317">
        <f t="shared" si="29"/>
        <v>752</v>
      </c>
      <c r="L77" s="317">
        <f t="shared" si="34"/>
        <v>958.80000000000007</v>
      </c>
      <c r="M77" s="317">
        <f t="shared" si="35"/>
        <v>0</v>
      </c>
      <c r="N77" s="317" t="e">
        <f t="shared" si="36"/>
        <v>#VALUE!</v>
      </c>
    </row>
    <row r="78" spans="1:14" s="44" customFormat="1" ht="26.25" outlineLevel="1" thickBot="1">
      <c r="A78" s="301" t="s">
        <v>1440</v>
      </c>
      <c r="B78" s="425"/>
      <c r="C78" s="74" t="s">
        <v>676</v>
      </c>
      <c r="D78" s="75" t="s">
        <v>162</v>
      </c>
      <c r="E78" s="75" t="s">
        <v>163</v>
      </c>
      <c r="F78" s="317">
        <v>1020</v>
      </c>
      <c r="G78" s="317"/>
      <c r="H78" s="317">
        <f t="shared" si="30"/>
        <v>1377</v>
      </c>
      <c r="I78" s="317">
        <f t="shared" si="28"/>
        <v>969</v>
      </c>
      <c r="J78" s="317">
        <f t="shared" si="29"/>
        <v>816</v>
      </c>
      <c r="L78" s="317">
        <f t="shared" si="34"/>
        <v>1040.4000000000001</v>
      </c>
      <c r="M78" s="317">
        <f t="shared" si="35"/>
        <v>0</v>
      </c>
      <c r="N78" s="317">
        <f t="shared" si="36"/>
        <v>1404.54</v>
      </c>
    </row>
    <row r="79" spans="1:14" s="44" customFormat="1" ht="26.25" outlineLevel="1" thickBot="1">
      <c r="A79" s="301" t="s">
        <v>1594</v>
      </c>
      <c r="B79" s="422"/>
      <c r="C79" s="40" t="s">
        <v>923</v>
      </c>
      <c r="D79" s="41" t="s">
        <v>171</v>
      </c>
      <c r="E79" s="41" t="s">
        <v>172</v>
      </c>
      <c r="F79" s="317">
        <v>1520</v>
      </c>
      <c r="G79" s="317"/>
      <c r="H79" s="317">
        <f t="shared" si="30"/>
        <v>2052</v>
      </c>
      <c r="I79" s="317">
        <f t="shared" si="28"/>
        <v>1444</v>
      </c>
      <c r="J79" s="317">
        <f t="shared" si="29"/>
        <v>1216</v>
      </c>
      <c r="L79" s="317">
        <f t="shared" si="34"/>
        <v>1550.4</v>
      </c>
      <c r="M79" s="317">
        <f t="shared" si="35"/>
        <v>0</v>
      </c>
      <c r="N79" s="317">
        <f t="shared" si="36"/>
        <v>2093.04</v>
      </c>
    </row>
    <row r="80" spans="1:14" s="44" customFormat="1" ht="39" outlineLevel="1" thickBot="1">
      <c r="A80" s="301" t="s">
        <v>1440</v>
      </c>
      <c r="B80" s="418"/>
      <c r="C80" s="46" t="s">
        <v>678</v>
      </c>
      <c r="D80" s="47" t="s">
        <v>174</v>
      </c>
      <c r="E80" s="47" t="s">
        <v>175</v>
      </c>
      <c r="F80" s="317">
        <v>1330</v>
      </c>
      <c r="G80" s="317"/>
      <c r="H80" s="317">
        <f t="shared" si="30"/>
        <v>1795.5000000000002</v>
      </c>
      <c r="I80" s="317">
        <f t="shared" si="28"/>
        <v>1263.5</v>
      </c>
      <c r="J80" s="317">
        <f t="shared" si="29"/>
        <v>1064</v>
      </c>
      <c r="L80" s="317">
        <f t="shared" si="34"/>
        <v>1356.6000000000001</v>
      </c>
      <c r="M80" s="317">
        <f t="shared" si="35"/>
        <v>0</v>
      </c>
      <c r="N80" s="317">
        <f t="shared" si="36"/>
        <v>1831.4100000000003</v>
      </c>
    </row>
    <row r="81" spans="1:1601" s="44" customFormat="1" ht="39" outlineLevel="1" thickBot="1">
      <c r="A81" s="301" t="s">
        <v>1594</v>
      </c>
      <c r="B81" s="418"/>
      <c r="C81" s="46" t="s">
        <v>924</v>
      </c>
      <c r="D81" s="47" t="s">
        <v>173</v>
      </c>
      <c r="E81" s="47" t="s">
        <v>172</v>
      </c>
      <c r="F81" s="317">
        <v>1270</v>
      </c>
      <c r="G81" s="317"/>
      <c r="H81" s="317">
        <f t="shared" si="30"/>
        <v>1714.5</v>
      </c>
      <c r="I81" s="317">
        <f t="shared" si="28"/>
        <v>1206.5</v>
      </c>
      <c r="J81" s="317">
        <f t="shared" si="29"/>
        <v>1016</v>
      </c>
      <c r="L81" s="317">
        <f t="shared" si="34"/>
        <v>1295.4000000000001</v>
      </c>
      <c r="M81" s="317">
        <f t="shared" si="35"/>
        <v>0</v>
      </c>
      <c r="N81" s="317">
        <f t="shared" si="36"/>
        <v>1748.79</v>
      </c>
    </row>
    <row r="82" spans="1:1601" s="44" customFormat="1" ht="26.25" outlineLevel="1" thickBot="1">
      <c r="A82" s="301"/>
      <c r="B82" s="427"/>
      <c r="C82" s="46" t="s">
        <v>1584</v>
      </c>
      <c r="D82" s="90" t="s">
        <v>1586</v>
      </c>
      <c r="E82" s="189" t="s">
        <v>175</v>
      </c>
      <c r="F82" s="317">
        <v>1330</v>
      </c>
      <c r="G82" s="317"/>
      <c r="H82" s="317">
        <f t="shared" si="30"/>
        <v>1795.5000000000002</v>
      </c>
      <c r="I82" s="317">
        <f t="shared" si="28"/>
        <v>1263.5</v>
      </c>
      <c r="J82" s="317">
        <f t="shared" si="29"/>
        <v>1064</v>
      </c>
      <c r="L82" s="317">
        <f t="shared" si="34"/>
        <v>1356.6000000000001</v>
      </c>
      <c r="M82" s="317">
        <f t="shared" si="35"/>
        <v>0</v>
      </c>
      <c r="N82" s="317">
        <f t="shared" si="36"/>
        <v>1831.4100000000003</v>
      </c>
    </row>
    <row r="83" spans="1:1601" s="44" customFormat="1" ht="39" outlineLevel="1" thickBot="1">
      <c r="A83" s="301"/>
      <c r="B83" s="427"/>
      <c r="C83" s="244" t="s">
        <v>1585</v>
      </c>
      <c r="D83" s="90" t="s">
        <v>1587</v>
      </c>
      <c r="E83" s="90" t="s">
        <v>172</v>
      </c>
      <c r="F83" s="317">
        <v>1000</v>
      </c>
      <c r="G83" s="317"/>
      <c r="H83" s="317">
        <f t="shared" si="30"/>
        <v>1350</v>
      </c>
      <c r="I83" s="317">
        <f t="shared" si="28"/>
        <v>950</v>
      </c>
      <c r="J83" s="317">
        <f t="shared" si="29"/>
        <v>800</v>
      </c>
      <c r="L83" s="317">
        <f t="shared" si="34"/>
        <v>1020</v>
      </c>
      <c r="M83" s="317">
        <f t="shared" si="35"/>
        <v>0</v>
      </c>
      <c r="N83" s="317">
        <f t="shared" si="36"/>
        <v>1377</v>
      </c>
    </row>
    <row r="84" spans="1:1601" s="44" customFormat="1" ht="39" outlineLevel="1" thickBot="1">
      <c r="A84" s="301" t="s">
        <v>1594</v>
      </c>
      <c r="B84" s="419"/>
      <c r="C84" s="53" t="s">
        <v>922</v>
      </c>
      <c r="D84" s="90" t="s">
        <v>170</v>
      </c>
      <c r="E84" s="90" t="s">
        <v>165</v>
      </c>
      <c r="F84" s="317">
        <v>2660</v>
      </c>
      <c r="G84" s="317"/>
      <c r="H84" s="317">
        <f t="shared" si="30"/>
        <v>3591.0000000000005</v>
      </c>
      <c r="I84" s="317">
        <f t="shared" si="28"/>
        <v>2527</v>
      </c>
      <c r="J84" s="317">
        <f t="shared" si="29"/>
        <v>2128</v>
      </c>
      <c r="L84" s="317">
        <f t="shared" si="34"/>
        <v>2713.2000000000003</v>
      </c>
      <c r="M84" s="317">
        <f t="shared" si="35"/>
        <v>0</v>
      </c>
      <c r="N84" s="317">
        <f t="shared" si="36"/>
        <v>3662.8200000000006</v>
      </c>
    </row>
    <row r="85" spans="1:1601" s="44" customFormat="1" ht="30.75" customHeight="1" outlineLevel="1" thickBot="1">
      <c r="A85" s="391"/>
      <c r="B85" s="480" t="s">
        <v>988</v>
      </c>
      <c r="C85" s="481" t="s">
        <v>2111</v>
      </c>
      <c r="D85" s="189" t="s">
        <v>2109</v>
      </c>
      <c r="E85" s="90"/>
      <c r="F85" s="317">
        <v>2100</v>
      </c>
      <c r="G85" s="317"/>
      <c r="H85" s="317">
        <f t="shared" ref="H85:H86" si="37">F85*1.35</f>
        <v>2835</v>
      </c>
      <c r="I85" s="317">
        <f t="shared" ref="I85:I86" si="38">F85*0.95</f>
        <v>1995</v>
      </c>
      <c r="J85" s="317">
        <f t="shared" ref="J85:J86" si="39">F85*0.8</f>
        <v>1680</v>
      </c>
      <c r="L85" s="317">
        <f t="shared" si="34"/>
        <v>2142</v>
      </c>
      <c r="M85" s="317">
        <f t="shared" si="35"/>
        <v>0</v>
      </c>
      <c r="N85" s="317">
        <f t="shared" si="36"/>
        <v>2891.7000000000003</v>
      </c>
    </row>
    <row r="86" spans="1:1601" s="44" customFormat="1" ht="30.75" customHeight="1" outlineLevel="1" thickBot="1">
      <c r="A86" s="391"/>
      <c r="B86" s="480" t="s">
        <v>988</v>
      </c>
      <c r="C86" s="260" t="s">
        <v>2108</v>
      </c>
      <c r="D86" s="189" t="s">
        <v>2110</v>
      </c>
      <c r="E86" s="90"/>
      <c r="F86" s="317">
        <v>7810</v>
      </c>
      <c r="G86" s="317"/>
      <c r="H86" s="317">
        <f t="shared" si="37"/>
        <v>10543.5</v>
      </c>
      <c r="I86" s="317">
        <f t="shared" si="38"/>
        <v>7419.5</v>
      </c>
      <c r="J86" s="317">
        <f t="shared" si="39"/>
        <v>6248</v>
      </c>
      <c r="L86" s="317">
        <f t="shared" si="34"/>
        <v>7966.2</v>
      </c>
      <c r="M86" s="317">
        <f t="shared" si="35"/>
        <v>0</v>
      </c>
      <c r="N86" s="317">
        <f t="shared" si="36"/>
        <v>10754.37</v>
      </c>
    </row>
    <row r="87" spans="1:1601" s="44" customFormat="1" ht="27" customHeight="1" outlineLevel="1" thickBot="1">
      <c r="A87" s="391"/>
      <c r="B87" s="428"/>
      <c r="C87" s="244" t="s">
        <v>1886</v>
      </c>
      <c r="D87" s="124" t="s">
        <v>1887</v>
      </c>
      <c r="E87" s="124" t="s">
        <v>1888</v>
      </c>
      <c r="F87" s="317">
        <v>34</v>
      </c>
      <c r="G87" s="317"/>
      <c r="H87" s="317">
        <f t="shared" si="30"/>
        <v>45.900000000000006</v>
      </c>
      <c r="I87" s="317">
        <f t="shared" si="28"/>
        <v>32.299999999999997</v>
      </c>
      <c r="J87" s="317">
        <f t="shared" si="29"/>
        <v>27.200000000000003</v>
      </c>
      <c r="L87" s="317">
        <f t="shared" si="34"/>
        <v>34.68</v>
      </c>
      <c r="M87" s="317">
        <f t="shared" si="35"/>
        <v>0</v>
      </c>
      <c r="N87" s="317">
        <f t="shared" si="36"/>
        <v>46.818000000000005</v>
      </c>
    </row>
    <row r="88" spans="1:1601" s="44" customFormat="1" ht="15.75" thickBot="1">
      <c r="A88" s="301" t="s">
        <v>1594</v>
      </c>
      <c r="B88" s="429" t="s">
        <v>1351</v>
      </c>
      <c r="C88" s="269" t="s">
        <v>963</v>
      </c>
      <c r="D88" s="270"/>
      <c r="E88" s="392" t="s">
        <v>1123</v>
      </c>
      <c r="F88" s="317"/>
      <c r="G88" s="317"/>
      <c r="H88" s="317"/>
      <c r="I88" s="317"/>
      <c r="J88" s="317"/>
      <c r="L88" s="317">
        <f t="shared" si="34"/>
        <v>0</v>
      </c>
      <c r="M88" s="317">
        <f t="shared" si="35"/>
        <v>0</v>
      </c>
      <c r="N88" s="317">
        <f t="shared" si="36"/>
        <v>0</v>
      </c>
    </row>
    <row r="89" spans="1:1601" s="44" customFormat="1" ht="26.25" outlineLevel="1" thickBot="1">
      <c r="A89" s="301" t="s">
        <v>1440</v>
      </c>
      <c r="B89" s="424"/>
      <c r="C89" s="70" t="s">
        <v>686</v>
      </c>
      <c r="D89" s="71" t="s">
        <v>189</v>
      </c>
      <c r="E89" s="91" t="s">
        <v>553</v>
      </c>
      <c r="F89" s="317">
        <v>1260</v>
      </c>
      <c r="G89" s="317"/>
      <c r="H89" s="317">
        <f t="shared" si="30"/>
        <v>1701</v>
      </c>
      <c r="I89" s="317">
        <f t="shared" ref="I89:I99" si="40">F89*0.95</f>
        <v>1197</v>
      </c>
      <c r="J89" s="317">
        <f t="shared" ref="J89:J142" si="41">F89*0.8</f>
        <v>1008</v>
      </c>
      <c r="L89" s="317">
        <f t="shared" si="34"/>
        <v>1285.2</v>
      </c>
      <c r="M89" s="317">
        <f t="shared" si="35"/>
        <v>0</v>
      </c>
      <c r="N89" s="317">
        <f t="shared" si="36"/>
        <v>1735.02</v>
      </c>
    </row>
    <row r="90" spans="1:1601" s="44" customFormat="1" ht="26.25" outlineLevel="1" thickBot="1">
      <c r="A90" s="301" t="s">
        <v>1440</v>
      </c>
      <c r="B90" s="419"/>
      <c r="C90" s="53" t="s">
        <v>687</v>
      </c>
      <c r="D90" s="90" t="s">
        <v>190</v>
      </c>
      <c r="E90" s="286" t="s">
        <v>552</v>
      </c>
      <c r="F90" s="317">
        <v>1790</v>
      </c>
      <c r="G90" s="317"/>
      <c r="H90" s="317">
        <f t="shared" si="30"/>
        <v>2416.5</v>
      </c>
      <c r="I90" s="317">
        <f t="shared" si="40"/>
        <v>1700.5</v>
      </c>
      <c r="J90" s="317">
        <f t="shared" si="41"/>
        <v>1432</v>
      </c>
      <c r="L90" s="317">
        <f t="shared" si="34"/>
        <v>1825.8</v>
      </c>
      <c r="M90" s="317">
        <f t="shared" si="35"/>
        <v>0</v>
      </c>
      <c r="N90" s="317">
        <f t="shared" si="36"/>
        <v>2464.83</v>
      </c>
    </row>
    <row r="91" spans="1:1601" s="44" customFormat="1" ht="39" outlineLevel="1" thickBot="1">
      <c r="A91" s="301" t="s">
        <v>1439</v>
      </c>
      <c r="B91" s="423"/>
      <c r="C91" s="92" t="s">
        <v>690</v>
      </c>
      <c r="D91" s="258" t="s">
        <v>2080</v>
      </c>
      <c r="E91" s="93" t="s">
        <v>553</v>
      </c>
      <c r="F91" s="317">
        <v>2570</v>
      </c>
      <c r="G91" s="317"/>
      <c r="H91" s="317">
        <f t="shared" si="30"/>
        <v>3469.5000000000005</v>
      </c>
      <c r="I91" s="317">
        <f t="shared" si="40"/>
        <v>2441.5</v>
      </c>
      <c r="J91" s="317">
        <f t="shared" si="41"/>
        <v>2056</v>
      </c>
      <c r="L91" s="317">
        <f t="shared" si="34"/>
        <v>2621.4</v>
      </c>
      <c r="M91" s="317">
        <f t="shared" si="35"/>
        <v>0</v>
      </c>
      <c r="N91" s="317">
        <f t="shared" si="36"/>
        <v>3538.8900000000003</v>
      </c>
    </row>
    <row r="92" spans="1:1601" ht="39" outlineLevel="1" thickBot="1">
      <c r="A92" s="301" t="s">
        <v>1439</v>
      </c>
      <c r="B92" s="430"/>
      <c r="C92" s="94" t="s">
        <v>691</v>
      </c>
      <c r="D92" s="372" t="s">
        <v>2081</v>
      </c>
      <c r="E92" s="95" t="s">
        <v>552</v>
      </c>
      <c r="F92" s="317">
        <v>3270</v>
      </c>
      <c r="G92" s="317">
        <f>SUBTOTAL(9,G93:G145)</f>
        <v>3500</v>
      </c>
      <c r="H92" s="317">
        <f t="shared" si="30"/>
        <v>4414.5</v>
      </c>
      <c r="I92" s="317">
        <f t="shared" si="40"/>
        <v>3106.5</v>
      </c>
      <c r="J92" s="317">
        <f t="shared" si="41"/>
        <v>2616</v>
      </c>
      <c r="L92" s="317">
        <f t="shared" si="34"/>
        <v>3335.4</v>
      </c>
      <c r="M92" s="317">
        <f t="shared" si="35"/>
        <v>3570</v>
      </c>
      <c r="N92" s="317">
        <f t="shared" si="36"/>
        <v>4502.79</v>
      </c>
    </row>
    <row r="93" spans="1:1601" s="470" customFormat="1" ht="39" outlineLevel="1" thickBot="1">
      <c r="A93" s="445" t="s">
        <v>1594</v>
      </c>
      <c r="B93" s="467"/>
      <c r="C93" s="468" t="s">
        <v>1289</v>
      </c>
      <c r="D93" s="442" t="s">
        <v>2077</v>
      </c>
      <c r="E93" s="469" t="s">
        <v>2078</v>
      </c>
      <c r="F93" s="443">
        <v>1030</v>
      </c>
      <c r="G93" s="443"/>
      <c r="H93" s="443">
        <f t="shared" si="30"/>
        <v>1390.5</v>
      </c>
      <c r="I93" s="443">
        <f t="shared" si="40"/>
        <v>978.5</v>
      </c>
      <c r="J93" s="443">
        <f t="shared" si="41"/>
        <v>824</v>
      </c>
      <c r="L93" s="317">
        <f t="shared" si="34"/>
        <v>1050.5999999999999</v>
      </c>
      <c r="M93" s="317">
        <f t="shared" si="35"/>
        <v>0</v>
      </c>
      <c r="N93" s="317">
        <f t="shared" si="36"/>
        <v>1418.31</v>
      </c>
    </row>
    <row r="94" spans="1:1601" s="44" customFormat="1" ht="39" outlineLevel="1" thickBot="1">
      <c r="A94" s="301" t="s">
        <v>1594</v>
      </c>
      <c r="B94" s="419"/>
      <c r="C94" s="244" t="s">
        <v>1288</v>
      </c>
      <c r="D94" s="126" t="s">
        <v>1583</v>
      </c>
      <c r="E94" s="255" t="s">
        <v>1290</v>
      </c>
      <c r="F94" s="317">
        <v>1080</v>
      </c>
      <c r="G94" s="317"/>
      <c r="H94" s="317">
        <f t="shared" si="30"/>
        <v>1458</v>
      </c>
      <c r="I94" s="317">
        <f t="shared" si="40"/>
        <v>1026</v>
      </c>
      <c r="J94" s="317">
        <f t="shared" si="41"/>
        <v>864</v>
      </c>
      <c r="L94" s="317">
        <f t="shared" si="34"/>
        <v>1101.5999999999999</v>
      </c>
      <c r="M94" s="317">
        <f t="shared" si="35"/>
        <v>0</v>
      </c>
      <c r="N94" s="317">
        <f t="shared" si="36"/>
        <v>1487.16</v>
      </c>
    </row>
    <row r="95" spans="1:1601" s="44" customFormat="1" ht="39" outlineLevel="1" thickBot="1">
      <c r="A95" s="301" t="s">
        <v>1594</v>
      </c>
      <c r="B95" s="419"/>
      <c r="C95" s="260" t="s">
        <v>1582</v>
      </c>
      <c r="D95" s="124" t="s">
        <v>1507</v>
      </c>
      <c r="E95" s="255" t="s">
        <v>1287</v>
      </c>
      <c r="F95" s="317">
        <v>1145</v>
      </c>
      <c r="G95" s="317"/>
      <c r="H95" s="317">
        <f t="shared" si="30"/>
        <v>1545.75</v>
      </c>
      <c r="I95" s="317">
        <f t="shared" si="40"/>
        <v>1087.75</v>
      </c>
      <c r="J95" s="317">
        <f t="shared" si="41"/>
        <v>916</v>
      </c>
      <c r="L95" s="317">
        <f t="shared" si="34"/>
        <v>1167.9000000000001</v>
      </c>
      <c r="M95" s="317">
        <f t="shared" si="35"/>
        <v>0</v>
      </c>
      <c r="N95" s="317">
        <f t="shared" si="36"/>
        <v>1576.665</v>
      </c>
    </row>
    <row r="96" spans="1:1601" s="261" customFormat="1" ht="51.75" outlineLevel="1" thickBot="1">
      <c r="A96" s="301" t="s">
        <v>1594</v>
      </c>
      <c r="B96" s="419"/>
      <c r="C96" s="260" t="s">
        <v>1286</v>
      </c>
      <c r="D96" s="124" t="s">
        <v>1508</v>
      </c>
      <c r="E96" s="255" t="s">
        <v>1283</v>
      </c>
      <c r="F96" s="317">
        <v>1190</v>
      </c>
      <c r="G96" s="317"/>
      <c r="H96" s="317">
        <f t="shared" si="30"/>
        <v>1606.5</v>
      </c>
      <c r="I96" s="317">
        <f t="shared" si="40"/>
        <v>1130.5</v>
      </c>
      <c r="J96" s="317">
        <f t="shared" si="41"/>
        <v>952</v>
      </c>
      <c r="K96" s="293"/>
      <c r="L96" s="317">
        <f t="shared" si="34"/>
        <v>1213.8</v>
      </c>
      <c r="M96" s="317">
        <f t="shared" si="35"/>
        <v>0</v>
      </c>
      <c r="N96" s="317">
        <f t="shared" si="36"/>
        <v>1638.63</v>
      </c>
      <c r="O96" s="293"/>
      <c r="P96" s="293"/>
      <c r="Q96" s="293"/>
      <c r="R96" s="293"/>
      <c r="S96" s="293"/>
      <c r="T96" s="293"/>
      <c r="U96" s="293"/>
      <c r="V96" s="293"/>
      <c r="W96" s="293"/>
      <c r="X96" s="293"/>
      <c r="Y96" s="293"/>
      <c r="Z96" s="293"/>
      <c r="AA96" s="293"/>
      <c r="AB96" s="293"/>
      <c r="AC96" s="293"/>
      <c r="AD96" s="293"/>
      <c r="AE96" s="293"/>
      <c r="AF96" s="293"/>
      <c r="AG96" s="293"/>
      <c r="AH96" s="293"/>
      <c r="AI96" s="293"/>
      <c r="AJ96" s="293"/>
      <c r="AK96" s="293"/>
      <c r="AL96" s="293"/>
      <c r="AM96" s="293"/>
      <c r="AN96" s="293"/>
      <c r="AO96" s="293"/>
      <c r="AP96" s="293"/>
      <c r="AQ96" s="293"/>
      <c r="AR96" s="293"/>
      <c r="AS96" s="293"/>
      <c r="AT96" s="293"/>
      <c r="AU96" s="293"/>
      <c r="AV96" s="293"/>
      <c r="AW96" s="293"/>
      <c r="AX96" s="293"/>
      <c r="AY96" s="293"/>
      <c r="AZ96" s="293"/>
      <c r="BA96" s="293"/>
      <c r="BB96" s="293"/>
      <c r="BC96" s="293"/>
      <c r="BD96" s="293"/>
      <c r="BE96" s="293"/>
      <c r="BF96" s="293"/>
      <c r="BG96" s="293"/>
      <c r="BH96" s="293"/>
      <c r="BI96" s="293"/>
      <c r="BJ96" s="293"/>
      <c r="BK96" s="293"/>
      <c r="BL96" s="293"/>
      <c r="BM96" s="293"/>
      <c r="BN96" s="293"/>
      <c r="BO96" s="293"/>
      <c r="BP96" s="293"/>
      <c r="BQ96" s="293"/>
      <c r="BR96" s="293"/>
      <c r="BS96" s="293"/>
      <c r="BT96" s="293"/>
      <c r="BU96" s="293"/>
      <c r="BV96" s="293"/>
      <c r="BW96" s="293"/>
      <c r="BX96" s="293"/>
      <c r="BY96" s="293"/>
      <c r="BZ96" s="293"/>
      <c r="CA96" s="293"/>
      <c r="CB96" s="293"/>
      <c r="CC96" s="293"/>
      <c r="CD96" s="293"/>
      <c r="CE96" s="293"/>
      <c r="CF96" s="293"/>
      <c r="CG96" s="293"/>
      <c r="CH96" s="293"/>
      <c r="CI96" s="293"/>
      <c r="CJ96" s="293"/>
      <c r="CK96" s="293"/>
      <c r="CL96" s="293"/>
      <c r="CM96" s="293"/>
      <c r="CN96" s="293"/>
      <c r="CO96" s="293"/>
      <c r="CP96" s="293"/>
      <c r="CQ96" s="293"/>
      <c r="CR96" s="293"/>
      <c r="CS96" s="293"/>
      <c r="CT96" s="293"/>
      <c r="CU96" s="293"/>
      <c r="CV96" s="293"/>
      <c r="CW96" s="293"/>
      <c r="CX96" s="293"/>
      <c r="CY96" s="293"/>
      <c r="CZ96" s="293"/>
      <c r="DA96" s="293"/>
      <c r="DB96" s="293"/>
      <c r="DC96" s="293"/>
      <c r="DD96" s="293"/>
      <c r="DE96" s="293"/>
      <c r="DF96" s="293"/>
      <c r="DG96" s="293"/>
      <c r="DH96" s="293"/>
      <c r="DI96" s="293"/>
      <c r="DJ96" s="293"/>
      <c r="DK96" s="293"/>
      <c r="DL96" s="293"/>
      <c r="DM96" s="293"/>
      <c r="DN96" s="293"/>
      <c r="DO96" s="293"/>
      <c r="DP96" s="293"/>
      <c r="DQ96" s="293"/>
      <c r="DR96" s="293"/>
      <c r="DS96" s="293"/>
      <c r="DT96" s="293"/>
      <c r="DU96" s="293"/>
      <c r="DV96" s="293"/>
      <c r="DW96" s="293"/>
      <c r="DX96" s="293"/>
      <c r="DY96" s="293"/>
      <c r="DZ96" s="293"/>
      <c r="EA96" s="293"/>
      <c r="EB96" s="293"/>
      <c r="EC96" s="293"/>
      <c r="ED96" s="293"/>
      <c r="EE96" s="293"/>
      <c r="EF96" s="293"/>
      <c r="EG96" s="293"/>
      <c r="EH96" s="293"/>
      <c r="EI96" s="293"/>
      <c r="EJ96" s="293"/>
      <c r="EK96" s="293"/>
      <c r="EL96" s="293"/>
      <c r="EM96" s="293"/>
      <c r="EN96" s="293"/>
      <c r="EO96" s="293"/>
      <c r="EP96" s="293"/>
      <c r="EQ96" s="293"/>
      <c r="ER96" s="293"/>
      <c r="ES96" s="293"/>
      <c r="ET96" s="293"/>
      <c r="EU96" s="293"/>
      <c r="EV96" s="293"/>
      <c r="EW96" s="293"/>
      <c r="EX96" s="293"/>
      <c r="EY96" s="293"/>
      <c r="EZ96" s="293"/>
      <c r="FA96" s="293"/>
      <c r="FB96" s="293"/>
      <c r="FC96" s="293"/>
      <c r="FD96" s="293"/>
      <c r="FE96" s="293"/>
      <c r="FF96" s="293"/>
      <c r="FG96" s="293"/>
      <c r="FH96" s="293"/>
      <c r="FI96" s="293"/>
      <c r="FJ96" s="293"/>
      <c r="FK96" s="293"/>
      <c r="FL96" s="293"/>
      <c r="FM96" s="293"/>
      <c r="FN96" s="293"/>
      <c r="FO96" s="293"/>
      <c r="FP96" s="293"/>
      <c r="FQ96" s="293"/>
      <c r="FR96" s="293"/>
      <c r="FS96" s="293"/>
      <c r="FT96" s="293"/>
      <c r="FU96" s="293"/>
      <c r="FV96" s="293"/>
      <c r="FW96" s="293"/>
      <c r="FX96" s="293"/>
      <c r="FY96" s="293"/>
      <c r="FZ96" s="293"/>
      <c r="GA96" s="293"/>
      <c r="GB96" s="293"/>
      <c r="GC96" s="293"/>
      <c r="GD96" s="293"/>
      <c r="GE96" s="293"/>
      <c r="GF96" s="293"/>
      <c r="GG96" s="293"/>
      <c r="GH96" s="293"/>
      <c r="GI96" s="293"/>
      <c r="GJ96" s="293"/>
      <c r="GK96" s="293"/>
      <c r="GL96" s="293"/>
      <c r="GM96" s="293"/>
      <c r="GN96" s="293"/>
      <c r="GO96" s="293"/>
      <c r="GP96" s="293"/>
      <c r="GQ96" s="293"/>
      <c r="GR96" s="293"/>
      <c r="GS96" s="293"/>
      <c r="GT96" s="293"/>
      <c r="GU96" s="293"/>
      <c r="GV96" s="293"/>
      <c r="GW96" s="293"/>
      <c r="GX96" s="293"/>
      <c r="GY96" s="293"/>
      <c r="GZ96" s="293"/>
      <c r="HA96" s="293"/>
      <c r="HB96" s="293"/>
      <c r="HC96" s="293"/>
      <c r="HD96" s="293"/>
      <c r="HE96" s="293"/>
      <c r="HF96" s="293"/>
      <c r="HG96" s="293"/>
      <c r="HH96" s="293"/>
      <c r="HI96" s="293"/>
      <c r="HJ96" s="293"/>
      <c r="HK96" s="293"/>
      <c r="HL96" s="293"/>
      <c r="HM96" s="293"/>
      <c r="HN96" s="293"/>
      <c r="HO96" s="293"/>
      <c r="HP96" s="293"/>
      <c r="HQ96" s="293"/>
      <c r="HR96" s="293"/>
      <c r="HS96" s="293"/>
      <c r="HT96" s="293"/>
      <c r="HU96" s="293"/>
      <c r="HV96" s="293"/>
      <c r="HW96" s="293"/>
      <c r="HX96" s="293"/>
      <c r="HY96" s="293"/>
      <c r="HZ96" s="293"/>
      <c r="IA96" s="293"/>
      <c r="IB96" s="293"/>
      <c r="IC96" s="293"/>
      <c r="ID96" s="293"/>
      <c r="IE96" s="293"/>
      <c r="IF96" s="293"/>
      <c r="IG96" s="293"/>
      <c r="IH96" s="293"/>
      <c r="II96" s="293"/>
      <c r="IJ96" s="293"/>
      <c r="IK96" s="293"/>
      <c r="IL96" s="293"/>
      <c r="IM96" s="293"/>
      <c r="IN96" s="293"/>
      <c r="IO96" s="293"/>
      <c r="IP96" s="293"/>
      <c r="IQ96" s="293"/>
      <c r="IR96" s="293"/>
      <c r="IS96" s="293"/>
      <c r="IT96" s="293"/>
      <c r="IU96" s="293"/>
      <c r="IV96" s="293"/>
      <c r="IW96" s="293"/>
      <c r="IX96" s="293"/>
      <c r="IY96" s="293"/>
      <c r="IZ96" s="293"/>
      <c r="JA96" s="293"/>
      <c r="JB96" s="293"/>
      <c r="JC96" s="293"/>
      <c r="JD96" s="293"/>
      <c r="JE96" s="293"/>
      <c r="JF96" s="293"/>
      <c r="JG96" s="293"/>
      <c r="JH96" s="293"/>
      <c r="JI96" s="293"/>
      <c r="JJ96" s="293"/>
      <c r="JK96" s="293"/>
      <c r="JL96" s="293"/>
      <c r="JM96" s="293"/>
      <c r="JN96" s="293"/>
      <c r="JO96" s="293"/>
      <c r="JP96" s="293"/>
      <c r="JQ96" s="293"/>
      <c r="JR96" s="293"/>
      <c r="JS96" s="293"/>
      <c r="JT96" s="293"/>
      <c r="JU96" s="293"/>
      <c r="JV96" s="293"/>
      <c r="JW96" s="293"/>
      <c r="JX96" s="293"/>
      <c r="JY96" s="293"/>
      <c r="JZ96" s="293"/>
      <c r="KA96" s="293"/>
      <c r="KB96" s="293"/>
      <c r="KC96" s="293"/>
      <c r="KD96" s="293"/>
      <c r="KE96" s="293"/>
      <c r="KF96" s="293"/>
      <c r="KG96" s="293"/>
      <c r="KH96" s="293"/>
      <c r="KI96" s="293"/>
      <c r="KJ96" s="293"/>
      <c r="KK96" s="293"/>
      <c r="KL96" s="293"/>
      <c r="KM96" s="293"/>
      <c r="KN96" s="293"/>
      <c r="KO96" s="293"/>
      <c r="KP96" s="293"/>
      <c r="KQ96" s="293"/>
      <c r="KR96" s="293"/>
      <c r="KS96" s="293"/>
      <c r="KT96" s="293"/>
      <c r="KU96" s="293"/>
      <c r="KV96" s="293"/>
      <c r="KW96" s="293"/>
      <c r="KX96" s="293"/>
      <c r="KY96" s="293"/>
      <c r="KZ96" s="293"/>
      <c r="LA96" s="293"/>
      <c r="LB96" s="293"/>
      <c r="LC96" s="293"/>
      <c r="LD96" s="293"/>
      <c r="LE96" s="293"/>
      <c r="LF96" s="293"/>
      <c r="LG96" s="293"/>
      <c r="LH96" s="293"/>
      <c r="LI96" s="293"/>
      <c r="LJ96" s="293"/>
      <c r="LK96" s="293"/>
      <c r="LL96" s="293"/>
      <c r="LM96" s="293"/>
      <c r="LN96" s="293"/>
      <c r="LO96" s="293"/>
      <c r="LP96" s="293"/>
      <c r="LQ96" s="293"/>
      <c r="LR96" s="293"/>
      <c r="LS96" s="293"/>
      <c r="LT96" s="293"/>
      <c r="LU96" s="293"/>
      <c r="LV96" s="293"/>
      <c r="LW96" s="293"/>
      <c r="LX96" s="293"/>
      <c r="LY96" s="293"/>
      <c r="LZ96" s="293"/>
      <c r="MA96" s="293"/>
      <c r="MB96" s="293"/>
      <c r="MC96" s="293"/>
      <c r="MD96" s="293"/>
      <c r="ME96" s="293"/>
      <c r="MF96" s="293"/>
      <c r="MG96" s="293"/>
      <c r="MH96" s="293"/>
      <c r="MI96" s="293"/>
      <c r="MJ96" s="293"/>
      <c r="MK96" s="293"/>
      <c r="ML96" s="293"/>
      <c r="MM96" s="293"/>
      <c r="MN96" s="293"/>
      <c r="MO96" s="293"/>
      <c r="MP96" s="293"/>
      <c r="MQ96" s="293"/>
      <c r="MR96" s="293"/>
      <c r="MS96" s="293"/>
      <c r="MT96" s="293"/>
      <c r="MU96" s="293"/>
      <c r="MV96" s="293"/>
      <c r="MW96" s="293"/>
      <c r="MX96" s="293"/>
      <c r="MY96" s="293"/>
      <c r="MZ96" s="293"/>
      <c r="NA96" s="293"/>
      <c r="NB96" s="293"/>
      <c r="NC96" s="293"/>
      <c r="ND96" s="293"/>
      <c r="NE96" s="293"/>
      <c r="NF96" s="293"/>
      <c r="NG96" s="293"/>
      <c r="NH96" s="293"/>
      <c r="NI96" s="293"/>
      <c r="NJ96" s="293"/>
      <c r="NK96" s="293"/>
      <c r="NL96" s="293"/>
      <c r="NM96" s="293"/>
      <c r="NN96" s="293"/>
      <c r="NO96" s="293"/>
      <c r="NP96" s="293"/>
      <c r="NQ96" s="293"/>
      <c r="NR96" s="293"/>
      <c r="NS96" s="293"/>
      <c r="NT96" s="293"/>
      <c r="NU96" s="293"/>
      <c r="NV96" s="293"/>
      <c r="NW96" s="293"/>
      <c r="NX96" s="293"/>
      <c r="NY96" s="293"/>
      <c r="NZ96" s="293"/>
      <c r="OA96" s="293"/>
      <c r="OB96" s="293"/>
      <c r="OC96" s="293"/>
      <c r="OD96" s="293"/>
      <c r="OE96" s="293"/>
      <c r="OF96" s="293"/>
      <c r="OG96" s="293"/>
      <c r="OH96" s="293"/>
      <c r="OI96" s="293"/>
      <c r="OJ96" s="293"/>
      <c r="OK96" s="293"/>
      <c r="OL96" s="293"/>
      <c r="OM96" s="293"/>
      <c r="ON96" s="293"/>
      <c r="OO96" s="293"/>
      <c r="OP96" s="293"/>
      <c r="OQ96" s="293"/>
      <c r="OR96" s="293"/>
      <c r="OS96" s="293"/>
      <c r="OT96" s="293"/>
      <c r="OU96" s="293"/>
      <c r="OV96" s="293"/>
      <c r="OW96" s="293"/>
      <c r="OX96" s="293"/>
      <c r="OY96" s="293"/>
      <c r="OZ96" s="293"/>
      <c r="PA96" s="293"/>
      <c r="PB96" s="293"/>
      <c r="PC96" s="293"/>
      <c r="PD96" s="293"/>
      <c r="PE96" s="293"/>
      <c r="PF96" s="293"/>
      <c r="PG96" s="293"/>
      <c r="PH96" s="293"/>
      <c r="PI96" s="293"/>
      <c r="PJ96" s="293"/>
      <c r="PK96" s="293"/>
      <c r="PL96" s="293"/>
      <c r="PM96" s="293"/>
      <c r="PN96" s="293"/>
      <c r="PO96" s="293"/>
      <c r="PP96" s="293"/>
      <c r="PQ96" s="293"/>
      <c r="PR96" s="293"/>
      <c r="PS96" s="293"/>
      <c r="PT96" s="293"/>
      <c r="PU96" s="293"/>
      <c r="PV96" s="293"/>
      <c r="PW96" s="293"/>
      <c r="PX96" s="293"/>
      <c r="PY96" s="293"/>
      <c r="PZ96" s="293"/>
      <c r="QA96" s="293"/>
      <c r="QB96" s="293"/>
      <c r="QC96" s="293"/>
      <c r="QD96" s="293"/>
      <c r="QE96" s="293"/>
      <c r="QF96" s="293"/>
      <c r="QG96" s="293"/>
      <c r="QH96" s="293"/>
      <c r="QI96" s="293"/>
      <c r="QJ96" s="293"/>
      <c r="QK96" s="293"/>
      <c r="QL96" s="293"/>
      <c r="QM96" s="293"/>
      <c r="QN96" s="293"/>
      <c r="QO96" s="293"/>
      <c r="QP96" s="293"/>
      <c r="QQ96" s="293"/>
      <c r="QR96" s="293"/>
      <c r="QS96" s="293"/>
      <c r="QT96" s="293"/>
      <c r="QU96" s="293"/>
      <c r="QV96" s="293"/>
      <c r="QW96" s="293"/>
      <c r="QX96" s="293"/>
      <c r="QY96" s="293"/>
      <c r="QZ96" s="293"/>
      <c r="RA96" s="293"/>
      <c r="RB96" s="293"/>
      <c r="RC96" s="293"/>
      <c r="RD96" s="293"/>
      <c r="RE96" s="293"/>
      <c r="RF96" s="293"/>
      <c r="RG96" s="293"/>
      <c r="RH96" s="293"/>
      <c r="RI96" s="293"/>
      <c r="RJ96" s="293"/>
      <c r="RK96" s="293"/>
      <c r="RL96" s="293"/>
      <c r="RM96" s="293"/>
      <c r="RN96" s="293"/>
      <c r="RO96" s="293"/>
      <c r="RP96" s="293"/>
      <c r="RQ96" s="293"/>
      <c r="RR96" s="293"/>
      <c r="RS96" s="293"/>
      <c r="RT96" s="293"/>
      <c r="RU96" s="293"/>
      <c r="RV96" s="293"/>
      <c r="RW96" s="293"/>
      <c r="RX96" s="293"/>
      <c r="RY96" s="293"/>
      <c r="RZ96" s="293"/>
      <c r="SA96" s="293"/>
      <c r="SB96" s="293"/>
      <c r="SC96" s="293"/>
      <c r="SD96" s="293"/>
      <c r="SE96" s="293"/>
      <c r="SF96" s="293"/>
      <c r="SG96" s="293"/>
      <c r="SH96" s="293"/>
      <c r="SI96" s="293"/>
      <c r="SJ96" s="293"/>
      <c r="SK96" s="293"/>
      <c r="SL96" s="293"/>
      <c r="SM96" s="293"/>
      <c r="SN96" s="293"/>
      <c r="SO96" s="293"/>
      <c r="SP96" s="293"/>
      <c r="SQ96" s="293"/>
      <c r="SR96" s="293"/>
      <c r="SS96" s="293"/>
      <c r="ST96" s="293"/>
      <c r="SU96" s="293"/>
      <c r="SV96" s="293"/>
      <c r="SW96" s="293"/>
      <c r="SX96" s="293"/>
      <c r="SY96" s="293"/>
      <c r="SZ96" s="293"/>
      <c r="TA96" s="293"/>
      <c r="TB96" s="293"/>
      <c r="TC96" s="293"/>
      <c r="TD96" s="293"/>
      <c r="TE96" s="293"/>
      <c r="TF96" s="293"/>
      <c r="TG96" s="293"/>
      <c r="TH96" s="293"/>
      <c r="TI96" s="293"/>
      <c r="TJ96" s="293"/>
      <c r="TK96" s="293"/>
      <c r="TL96" s="293"/>
      <c r="TM96" s="293"/>
      <c r="TN96" s="293"/>
      <c r="TO96" s="293"/>
      <c r="TP96" s="293"/>
      <c r="TQ96" s="293"/>
      <c r="TR96" s="293"/>
      <c r="TS96" s="293"/>
      <c r="TT96" s="293"/>
      <c r="TU96" s="293"/>
      <c r="TV96" s="293"/>
      <c r="TW96" s="293"/>
      <c r="TX96" s="293"/>
      <c r="TY96" s="293"/>
      <c r="TZ96" s="293"/>
      <c r="UA96" s="293"/>
      <c r="UB96" s="293"/>
      <c r="UC96" s="293"/>
      <c r="UD96" s="293"/>
      <c r="UE96" s="293"/>
      <c r="UF96" s="293"/>
      <c r="UG96" s="293"/>
      <c r="UH96" s="293"/>
      <c r="UI96" s="293"/>
      <c r="UJ96" s="293"/>
      <c r="UK96" s="293"/>
      <c r="UL96" s="293"/>
      <c r="UM96" s="293"/>
      <c r="UN96" s="293"/>
      <c r="UO96" s="293"/>
      <c r="UP96" s="293"/>
      <c r="UQ96" s="293"/>
      <c r="UR96" s="293"/>
      <c r="US96" s="293"/>
      <c r="UT96" s="293"/>
      <c r="UU96" s="293"/>
      <c r="UV96" s="293"/>
      <c r="UW96" s="293"/>
      <c r="UX96" s="293"/>
      <c r="UY96" s="293"/>
      <c r="UZ96" s="293"/>
      <c r="VA96" s="293"/>
      <c r="VB96" s="293"/>
      <c r="VC96" s="293"/>
      <c r="VD96" s="293"/>
      <c r="VE96" s="293"/>
      <c r="VF96" s="293"/>
      <c r="VG96" s="293"/>
      <c r="VH96" s="293"/>
      <c r="VI96" s="293"/>
      <c r="VJ96" s="293"/>
      <c r="VK96" s="293"/>
      <c r="VL96" s="293"/>
      <c r="VM96" s="293"/>
      <c r="VN96" s="293"/>
      <c r="VO96" s="293"/>
      <c r="VP96" s="293"/>
      <c r="VQ96" s="293"/>
      <c r="VR96" s="293"/>
      <c r="VS96" s="293"/>
      <c r="VT96" s="293"/>
      <c r="VU96" s="293"/>
      <c r="VV96" s="293"/>
      <c r="VW96" s="293"/>
      <c r="VX96" s="293"/>
      <c r="VY96" s="293"/>
      <c r="VZ96" s="293"/>
      <c r="WA96" s="293"/>
      <c r="WB96" s="293"/>
      <c r="WC96" s="293"/>
      <c r="WD96" s="293"/>
      <c r="WE96" s="293"/>
      <c r="WF96" s="293"/>
      <c r="WG96" s="293"/>
      <c r="WH96" s="293"/>
      <c r="WI96" s="293"/>
      <c r="WJ96" s="293"/>
      <c r="WK96" s="293"/>
      <c r="WL96" s="293"/>
      <c r="WM96" s="293"/>
      <c r="WN96" s="293"/>
      <c r="WO96" s="293"/>
      <c r="WP96" s="293"/>
      <c r="WQ96" s="293"/>
      <c r="WR96" s="293"/>
      <c r="WS96" s="293"/>
      <c r="WT96" s="293"/>
      <c r="WU96" s="293"/>
      <c r="WV96" s="293"/>
      <c r="WW96" s="293"/>
      <c r="WX96" s="293"/>
      <c r="WY96" s="293"/>
      <c r="WZ96" s="293"/>
      <c r="XA96" s="293"/>
      <c r="XB96" s="293"/>
      <c r="XC96" s="293"/>
      <c r="XD96" s="293"/>
      <c r="XE96" s="293"/>
      <c r="XF96" s="293"/>
      <c r="XG96" s="293"/>
      <c r="XH96" s="293"/>
      <c r="XI96" s="293"/>
      <c r="XJ96" s="293"/>
      <c r="XK96" s="293"/>
      <c r="XL96" s="293"/>
      <c r="XM96" s="293"/>
      <c r="XN96" s="293"/>
      <c r="XO96" s="293"/>
      <c r="XP96" s="293"/>
      <c r="XQ96" s="293"/>
      <c r="XR96" s="293"/>
      <c r="XS96" s="293"/>
      <c r="XT96" s="293"/>
      <c r="XU96" s="293"/>
      <c r="XV96" s="293"/>
      <c r="XW96" s="293"/>
      <c r="XX96" s="293"/>
      <c r="XY96" s="293"/>
      <c r="XZ96" s="293"/>
      <c r="YA96" s="293"/>
      <c r="YB96" s="293"/>
      <c r="YC96" s="293"/>
      <c r="YD96" s="293"/>
      <c r="YE96" s="293"/>
      <c r="YF96" s="293"/>
      <c r="YG96" s="293"/>
      <c r="YH96" s="293"/>
      <c r="YI96" s="293"/>
      <c r="YJ96" s="293"/>
      <c r="YK96" s="293"/>
      <c r="YL96" s="293"/>
      <c r="YM96" s="293"/>
      <c r="YN96" s="293"/>
      <c r="YO96" s="293"/>
      <c r="YP96" s="293"/>
      <c r="YQ96" s="293"/>
      <c r="YR96" s="293"/>
      <c r="YS96" s="293"/>
      <c r="YT96" s="293"/>
      <c r="YU96" s="293"/>
      <c r="YV96" s="293"/>
      <c r="YW96" s="293"/>
      <c r="YX96" s="293"/>
      <c r="YY96" s="293"/>
      <c r="YZ96" s="293"/>
      <c r="ZA96" s="293"/>
      <c r="ZB96" s="293"/>
      <c r="ZC96" s="293"/>
      <c r="ZD96" s="293"/>
      <c r="ZE96" s="293"/>
      <c r="ZF96" s="293"/>
      <c r="ZG96" s="293"/>
      <c r="ZH96" s="293"/>
      <c r="ZI96" s="293"/>
      <c r="ZJ96" s="293"/>
      <c r="ZK96" s="293"/>
      <c r="ZL96" s="293"/>
      <c r="ZM96" s="293"/>
      <c r="ZN96" s="293"/>
      <c r="ZO96" s="293"/>
      <c r="ZP96" s="293"/>
      <c r="ZQ96" s="293"/>
      <c r="ZR96" s="293"/>
      <c r="ZS96" s="293"/>
      <c r="ZT96" s="293"/>
      <c r="ZU96" s="293"/>
      <c r="ZV96" s="293"/>
      <c r="ZW96" s="293"/>
      <c r="ZX96" s="293"/>
      <c r="ZY96" s="293"/>
      <c r="ZZ96" s="293"/>
      <c r="AAA96" s="293"/>
      <c r="AAB96" s="293"/>
      <c r="AAC96" s="293"/>
      <c r="AAD96" s="293"/>
      <c r="AAE96" s="293"/>
      <c r="AAF96" s="293"/>
      <c r="AAG96" s="293"/>
      <c r="AAH96" s="293"/>
      <c r="AAI96" s="293"/>
      <c r="AAJ96" s="293"/>
      <c r="AAK96" s="293"/>
      <c r="AAL96" s="293"/>
      <c r="AAM96" s="293"/>
      <c r="AAN96" s="293"/>
      <c r="AAO96" s="293"/>
      <c r="AAP96" s="293"/>
      <c r="AAQ96" s="293"/>
      <c r="AAR96" s="293"/>
      <c r="AAS96" s="293"/>
      <c r="AAT96" s="293"/>
      <c r="AAU96" s="293"/>
      <c r="AAV96" s="293"/>
      <c r="AAW96" s="293"/>
      <c r="AAX96" s="293"/>
      <c r="AAY96" s="293"/>
      <c r="AAZ96" s="293"/>
      <c r="ABA96" s="293"/>
      <c r="ABB96" s="293"/>
      <c r="ABC96" s="293"/>
      <c r="ABD96" s="293"/>
      <c r="ABE96" s="293"/>
      <c r="ABF96" s="293"/>
      <c r="ABG96" s="293"/>
      <c r="ABH96" s="293"/>
      <c r="ABI96" s="293"/>
      <c r="ABJ96" s="293"/>
      <c r="ABK96" s="293"/>
      <c r="ABL96" s="293"/>
      <c r="ABM96" s="293"/>
      <c r="ABN96" s="293"/>
      <c r="ABO96" s="293"/>
      <c r="ABP96" s="293"/>
      <c r="ABQ96" s="293"/>
      <c r="ABR96" s="293"/>
      <c r="ABS96" s="293"/>
      <c r="ABT96" s="293"/>
      <c r="ABU96" s="293"/>
      <c r="ABV96" s="293"/>
      <c r="ABW96" s="293"/>
      <c r="ABX96" s="293"/>
      <c r="ABY96" s="293"/>
      <c r="ABZ96" s="293"/>
      <c r="ACA96" s="293"/>
      <c r="ACB96" s="293"/>
      <c r="ACC96" s="293"/>
      <c r="ACD96" s="293"/>
      <c r="ACE96" s="293"/>
      <c r="ACF96" s="293"/>
      <c r="ACG96" s="293"/>
      <c r="ACH96" s="293"/>
      <c r="ACI96" s="293"/>
      <c r="ACJ96" s="293"/>
      <c r="ACK96" s="293"/>
      <c r="ACL96" s="293"/>
      <c r="ACM96" s="293"/>
      <c r="ACN96" s="293"/>
      <c r="ACO96" s="293"/>
      <c r="ACP96" s="293"/>
      <c r="ACQ96" s="293"/>
      <c r="ACR96" s="293"/>
      <c r="ACS96" s="293"/>
      <c r="ACT96" s="293"/>
      <c r="ACU96" s="293"/>
      <c r="ACV96" s="293"/>
      <c r="ACW96" s="293"/>
      <c r="ACX96" s="293"/>
      <c r="ACY96" s="293"/>
      <c r="ACZ96" s="293"/>
      <c r="ADA96" s="293"/>
      <c r="ADB96" s="293"/>
      <c r="ADC96" s="293"/>
      <c r="ADD96" s="293"/>
      <c r="ADE96" s="293"/>
      <c r="ADF96" s="293"/>
      <c r="ADG96" s="293"/>
      <c r="ADH96" s="293"/>
      <c r="ADI96" s="293"/>
      <c r="ADJ96" s="293"/>
      <c r="ADK96" s="293"/>
      <c r="ADL96" s="293"/>
      <c r="ADM96" s="293"/>
      <c r="ADN96" s="293"/>
      <c r="ADO96" s="293"/>
      <c r="ADP96" s="293"/>
      <c r="ADQ96" s="293"/>
      <c r="ADR96" s="293"/>
      <c r="ADS96" s="293"/>
      <c r="ADT96" s="293"/>
      <c r="ADU96" s="293"/>
      <c r="ADV96" s="293"/>
      <c r="ADW96" s="293"/>
      <c r="ADX96" s="293"/>
      <c r="ADY96" s="293"/>
      <c r="ADZ96" s="293"/>
      <c r="AEA96" s="293"/>
      <c r="AEB96" s="293"/>
      <c r="AEC96" s="293"/>
      <c r="AED96" s="293"/>
      <c r="AEE96" s="293"/>
      <c r="AEF96" s="293"/>
      <c r="AEG96" s="293"/>
      <c r="AEH96" s="293"/>
      <c r="AEI96" s="293"/>
      <c r="AEJ96" s="293"/>
      <c r="AEK96" s="293"/>
      <c r="AEL96" s="293"/>
      <c r="AEM96" s="293"/>
      <c r="AEN96" s="293"/>
      <c r="AEO96" s="293"/>
      <c r="AEP96" s="293"/>
      <c r="AEQ96" s="293"/>
      <c r="AER96" s="293"/>
      <c r="AES96" s="293"/>
      <c r="AET96" s="293"/>
      <c r="AEU96" s="293"/>
      <c r="AEV96" s="293"/>
      <c r="AEW96" s="293"/>
      <c r="AEX96" s="293"/>
      <c r="AEY96" s="293"/>
      <c r="AEZ96" s="293"/>
      <c r="AFA96" s="293"/>
      <c r="AFB96" s="293"/>
      <c r="AFC96" s="293"/>
      <c r="AFD96" s="293"/>
      <c r="AFE96" s="293"/>
      <c r="AFF96" s="293"/>
      <c r="AFG96" s="293"/>
      <c r="AFH96" s="293"/>
      <c r="AFI96" s="293"/>
      <c r="AFJ96" s="293"/>
      <c r="AFK96" s="293"/>
      <c r="AFL96" s="293"/>
      <c r="AFM96" s="293"/>
      <c r="AFN96" s="293"/>
      <c r="AFO96" s="293"/>
      <c r="AFP96" s="293"/>
      <c r="AFQ96" s="293"/>
      <c r="AFR96" s="293"/>
      <c r="AFS96" s="293"/>
      <c r="AFT96" s="293"/>
      <c r="AFU96" s="293"/>
      <c r="AFV96" s="293"/>
      <c r="AFW96" s="293"/>
      <c r="AFX96" s="293"/>
      <c r="AFY96" s="293"/>
      <c r="AFZ96" s="293"/>
      <c r="AGA96" s="293"/>
      <c r="AGB96" s="293"/>
      <c r="AGC96" s="293"/>
      <c r="AGD96" s="293"/>
      <c r="AGE96" s="293"/>
      <c r="AGF96" s="293"/>
      <c r="AGG96" s="293"/>
      <c r="AGH96" s="293"/>
      <c r="AGI96" s="293"/>
      <c r="AGJ96" s="293"/>
      <c r="AGK96" s="293"/>
      <c r="AGL96" s="293"/>
      <c r="AGM96" s="293"/>
      <c r="AGN96" s="293"/>
      <c r="AGO96" s="293"/>
      <c r="AGP96" s="293"/>
      <c r="AGQ96" s="293"/>
      <c r="AGR96" s="293"/>
      <c r="AGS96" s="293"/>
      <c r="AGT96" s="293"/>
      <c r="AGU96" s="293"/>
      <c r="AGV96" s="293"/>
      <c r="AGW96" s="293"/>
      <c r="AGX96" s="293"/>
      <c r="AGY96" s="293"/>
      <c r="AGZ96" s="293"/>
      <c r="AHA96" s="293"/>
      <c r="AHB96" s="293"/>
      <c r="AHC96" s="293"/>
      <c r="AHD96" s="293"/>
      <c r="AHE96" s="293"/>
      <c r="AHF96" s="293"/>
      <c r="AHG96" s="293"/>
      <c r="AHH96" s="293"/>
      <c r="AHI96" s="293"/>
      <c r="AHJ96" s="293"/>
      <c r="AHK96" s="293"/>
      <c r="AHL96" s="293"/>
      <c r="AHM96" s="293"/>
      <c r="AHN96" s="293"/>
      <c r="AHO96" s="293"/>
      <c r="AHP96" s="293"/>
      <c r="AHQ96" s="293"/>
      <c r="AHR96" s="293"/>
      <c r="AHS96" s="293"/>
      <c r="AHT96" s="293"/>
      <c r="AHU96" s="293"/>
      <c r="AHV96" s="293"/>
      <c r="AHW96" s="293"/>
      <c r="AHX96" s="293"/>
      <c r="AHY96" s="293"/>
      <c r="AHZ96" s="293"/>
      <c r="AIA96" s="293"/>
      <c r="AIB96" s="293"/>
      <c r="AIC96" s="293"/>
      <c r="AID96" s="293"/>
      <c r="AIE96" s="293"/>
      <c r="AIF96" s="293"/>
      <c r="AIG96" s="293"/>
      <c r="AIH96" s="293"/>
      <c r="AII96" s="293"/>
      <c r="AIJ96" s="293"/>
      <c r="AIK96" s="293"/>
      <c r="AIL96" s="293"/>
      <c r="AIM96" s="293"/>
      <c r="AIN96" s="293"/>
      <c r="AIO96" s="293"/>
      <c r="AIP96" s="293"/>
      <c r="AIQ96" s="293"/>
      <c r="AIR96" s="293"/>
      <c r="AIS96" s="293"/>
      <c r="AIT96" s="293"/>
      <c r="AIU96" s="293"/>
      <c r="AIV96" s="293"/>
      <c r="AIW96" s="293"/>
      <c r="AIX96" s="293"/>
      <c r="AIY96" s="293"/>
      <c r="AIZ96" s="293"/>
      <c r="AJA96" s="293"/>
      <c r="AJB96" s="293"/>
      <c r="AJC96" s="293"/>
      <c r="AJD96" s="293"/>
      <c r="AJE96" s="293"/>
      <c r="AJF96" s="293"/>
      <c r="AJG96" s="293"/>
      <c r="AJH96" s="293"/>
      <c r="AJI96" s="293"/>
      <c r="AJJ96" s="293"/>
      <c r="AJK96" s="293"/>
      <c r="AJL96" s="293"/>
      <c r="AJM96" s="293"/>
      <c r="AJN96" s="293"/>
      <c r="AJO96" s="293"/>
      <c r="AJP96" s="293"/>
      <c r="AJQ96" s="293"/>
      <c r="AJR96" s="293"/>
      <c r="AJS96" s="293"/>
      <c r="AJT96" s="293"/>
      <c r="AJU96" s="293"/>
      <c r="AJV96" s="293"/>
      <c r="AJW96" s="293"/>
      <c r="AJX96" s="293"/>
      <c r="AJY96" s="293"/>
      <c r="AJZ96" s="293"/>
      <c r="AKA96" s="293"/>
      <c r="AKB96" s="293"/>
      <c r="AKC96" s="293"/>
      <c r="AKD96" s="293"/>
      <c r="AKE96" s="293"/>
      <c r="AKF96" s="293"/>
      <c r="AKG96" s="293"/>
      <c r="AKH96" s="293"/>
      <c r="AKI96" s="293"/>
      <c r="AKJ96" s="293"/>
      <c r="AKK96" s="293"/>
      <c r="AKL96" s="293"/>
      <c r="AKM96" s="293"/>
      <c r="AKN96" s="293"/>
      <c r="AKO96" s="293"/>
      <c r="AKP96" s="293"/>
      <c r="AKQ96" s="293"/>
      <c r="AKR96" s="293"/>
      <c r="AKS96" s="293"/>
      <c r="AKT96" s="293"/>
      <c r="AKU96" s="293"/>
      <c r="AKV96" s="293"/>
      <c r="AKW96" s="293"/>
      <c r="AKX96" s="293"/>
      <c r="AKY96" s="293"/>
      <c r="AKZ96" s="293"/>
      <c r="ALA96" s="293"/>
      <c r="ALB96" s="293"/>
      <c r="ALC96" s="293"/>
      <c r="ALD96" s="293"/>
      <c r="ALE96" s="293"/>
      <c r="ALF96" s="293"/>
      <c r="ALG96" s="293"/>
      <c r="ALH96" s="293"/>
      <c r="ALI96" s="293"/>
      <c r="ALJ96" s="293"/>
      <c r="ALK96" s="293"/>
      <c r="ALL96" s="293"/>
      <c r="ALM96" s="293"/>
      <c r="ALN96" s="293"/>
      <c r="ALO96" s="293"/>
      <c r="ALP96" s="293"/>
      <c r="ALQ96" s="293"/>
      <c r="ALR96" s="293"/>
      <c r="ALS96" s="293"/>
      <c r="ALT96" s="293"/>
      <c r="ALU96" s="293"/>
      <c r="ALV96" s="293"/>
      <c r="ALW96" s="293"/>
      <c r="ALX96" s="293"/>
      <c r="ALY96" s="293"/>
      <c r="ALZ96" s="293"/>
      <c r="AMA96" s="293"/>
      <c r="AMB96" s="293"/>
      <c r="AMC96" s="293"/>
      <c r="AMD96" s="293"/>
      <c r="AME96" s="293"/>
      <c r="AMF96" s="293"/>
      <c r="AMG96" s="293"/>
      <c r="AMH96" s="293"/>
      <c r="AMI96" s="293"/>
      <c r="AMJ96" s="293"/>
      <c r="AMK96" s="293"/>
      <c r="AML96" s="293"/>
      <c r="AMM96" s="293"/>
      <c r="AMN96" s="293"/>
      <c r="AMO96" s="293"/>
      <c r="AMP96" s="293"/>
      <c r="AMQ96" s="293"/>
      <c r="AMR96" s="293"/>
      <c r="AMS96" s="293"/>
      <c r="AMT96" s="293"/>
      <c r="AMU96" s="293"/>
      <c r="AMV96" s="293"/>
      <c r="AMW96" s="293"/>
      <c r="AMX96" s="293"/>
      <c r="AMY96" s="293"/>
      <c r="AMZ96" s="293"/>
      <c r="ANA96" s="293"/>
      <c r="ANB96" s="293"/>
      <c r="ANC96" s="293"/>
      <c r="AND96" s="293"/>
      <c r="ANE96" s="293"/>
      <c r="ANF96" s="293"/>
      <c r="ANG96" s="293"/>
      <c r="ANH96" s="293"/>
      <c r="ANI96" s="293"/>
      <c r="ANJ96" s="293"/>
      <c r="ANK96" s="293"/>
      <c r="ANL96" s="293"/>
      <c r="ANM96" s="293"/>
      <c r="ANN96" s="293"/>
      <c r="ANO96" s="293"/>
      <c r="ANP96" s="293"/>
      <c r="ANQ96" s="293"/>
      <c r="ANR96" s="293"/>
      <c r="ANS96" s="293"/>
      <c r="ANT96" s="293"/>
      <c r="ANU96" s="293"/>
      <c r="ANV96" s="293"/>
      <c r="ANW96" s="293"/>
      <c r="ANX96" s="293"/>
      <c r="ANY96" s="293"/>
      <c r="ANZ96" s="293"/>
      <c r="AOA96" s="293"/>
      <c r="AOB96" s="293"/>
      <c r="AOC96" s="293"/>
      <c r="AOD96" s="293"/>
      <c r="AOE96" s="293"/>
      <c r="AOF96" s="293"/>
      <c r="AOG96" s="293"/>
      <c r="AOH96" s="293"/>
      <c r="AOI96" s="293"/>
      <c r="AOJ96" s="293"/>
      <c r="AOK96" s="293"/>
      <c r="AOL96" s="293"/>
      <c r="AOM96" s="293"/>
      <c r="AON96" s="293"/>
      <c r="AOO96" s="293"/>
      <c r="AOP96" s="293"/>
      <c r="AOQ96" s="293"/>
      <c r="AOR96" s="293"/>
      <c r="AOS96" s="293"/>
      <c r="AOT96" s="293"/>
      <c r="AOU96" s="293"/>
      <c r="AOV96" s="293"/>
      <c r="AOW96" s="293"/>
      <c r="AOX96" s="293"/>
      <c r="AOY96" s="293"/>
      <c r="AOZ96" s="293"/>
      <c r="APA96" s="293"/>
      <c r="APB96" s="293"/>
      <c r="APC96" s="293"/>
      <c r="APD96" s="293"/>
      <c r="APE96" s="293"/>
      <c r="APF96" s="293"/>
      <c r="APG96" s="293"/>
      <c r="APH96" s="293"/>
      <c r="API96" s="293"/>
      <c r="APJ96" s="293"/>
      <c r="APK96" s="293"/>
      <c r="APL96" s="293"/>
      <c r="APM96" s="293"/>
      <c r="APN96" s="293"/>
      <c r="APO96" s="293"/>
      <c r="APP96" s="293"/>
      <c r="APQ96" s="293"/>
      <c r="APR96" s="293"/>
      <c r="APS96" s="293"/>
      <c r="APT96" s="293"/>
      <c r="APU96" s="293"/>
      <c r="APV96" s="293"/>
      <c r="APW96" s="293"/>
      <c r="APX96" s="293"/>
      <c r="APY96" s="293"/>
      <c r="APZ96" s="293"/>
      <c r="AQA96" s="293"/>
      <c r="AQB96" s="293"/>
      <c r="AQC96" s="293"/>
      <c r="AQD96" s="293"/>
      <c r="AQE96" s="293"/>
      <c r="AQF96" s="293"/>
      <c r="AQG96" s="293"/>
      <c r="AQH96" s="293"/>
      <c r="AQI96" s="293"/>
      <c r="AQJ96" s="293"/>
      <c r="AQK96" s="293"/>
      <c r="AQL96" s="293"/>
      <c r="AQM96" s="293"/>
      <c r="AQN96" s="293"/>
      <c r="AQO96" s="293"/>
      <c r="AQP96" s="293"/>
      <c r="AQQ96" s="293"/>
      <c r="AQR96" s="293"/>
      <c r="AQS96" s="293"/>
      <c r="AQT96" s="293"/>
      <c r="AQU96" s="293"/>
      <c r="AQV96" s="293"/>
      <c r="AQW96" s="293"/>
      <c r="AQX96" s="293"/>
      <c r="AQY96" s="293"/>
      <c r="AQZ96" s="293"/>
      <c r="ARA96" s="293"/>
      <c r="ARB96" s="293"/>
      <c r="ARC96" s="293"/>
      <c r="ARD96" s="293"/>
      <c r="ARE96" s="293"/>
      <c r="ARF96" s="293"/>
      <c r="ARG96" s="293"/>
      <c r="ARH96" s="293"/>
      <c r="ARI96" s="293"/>
      <c r="ARJ96" s="293"/>
      <c r="ARK96" s="293"/>
      <c r="ARL96" s="293"/>
      <c r="ARM96" s="293"/>
      <c r="ARN96" s="293"/>
      <c r="ARO96" s="293"/>
      <c r="ARP96" s="293"/>
      <c r="ARQ96" s="293"/>
      <c r="ARR96" s="293"/>
      <c r="ARS96" s="293"/>
      <c r="ART96" s="293"/>
      <c r="ARU96" s="293"/>
      <c r="ARV96" s="293"/>
      <c r="ARW96" s="293"/>
      <c r="ARX96" s="293"/>
      <c r="ARY96" s="293"/>
      <c r="ARZ96" s="293"/>
      <c r="ASA96" s="293"/>
      <c r="ASB96" s="293"/>
      <c r="ASC96" s="293"/>
      <c r="ASD96" s="293"/>
      <c r="ASE96" s="293"/>
      <c r="ASF96" s="293"/>
      <c r="ASG96" s="293"/>
      <c r="ASH96" s="293"/>
      <c r="ASI96" s="293"/>
      <c r="ASJ96" s="293"/>
      <c r="ASK96" s="293"/>
      <c r="ASL96" s="293"/>
      <c r="ASM96" s="293"/>
      <c r="ASN96" s="293"/>
      <c r="ASO96" s="293"/>
      <c r="ASP96" s="293"/>
      <c r="ASQ96" s="293"/>
      <c r="ASR96" s="293"/>
      <c r="ASS96" s="293"/>
      <c r="AST96" s="293"/>
      <c r="ASU96" s="293"/>
      <c r="ASV96" s="293"/>
      <c r="ASW96" s="293"/>
      <c r="ASX96" s="293"/>
      <c r="ASY96" s="293"/>
      <c r="ASZ96" s="293"/>
      <c r="ATA96" s="293"/>
      <c r="ATB96" s="293"/>
      <c r="ATC96" s="293"/>
      <c r="ATD96" s="293"/>
      <c r="ATE96" s="293"/>
      <c r="ATF96" s="293"/>
      <c r="ATG96" s="293"/>
      <c r="ATH96" s="293"/>
      <c r="ATI96" s="293"/>
      <c r="ATJ96" s="293"/>
      <c r="ATK96" s="293"/>
      <c r="ATL96" s="293"/>
      <c r="ATM96" s="293"/>
      <c r="ATN96" s="293"/>
      <c r="ATO96" s="293"/>
      <c r="ATP96" s="293"/>
      <c r="ATQ96" s="293"/>
      <c r="ATR96" s="293"/>
      <c r="ATS96" s="293"/>
      <c r="ATT96" s="293"/>
      <c r="ATU96" s="293"/>
      <c r="ATV96" s="293"/>
      <c r="ATW96" s="293"/>
      <c r="ATX96" s="293"/>
      <c r="ATY96" s="293"/>
      <c r="ATZ96" s="293"/>
      <c r="AUA96" s="293"/>
      <c r="AUB96" s="293"/>
      <c r="AUC96" s="293"/>
      <c r="AUD96" s="293"/>
      <c r="AUE96" s="293"/>
      <c r="AUF96" s="293"/>
      <c r="AUG96" s="293"/>
      <c r="AUH96" s="293"/>
      <c r="AUI96" s="293"/>
      <c r="AUJ96" s="293"/>
      <c r="AUK96" s="293"/>
      <c r="AUL96" s="293"/>
      <c r="AUM96" s="293"/>
      <c r="AUN96" s="293"/>
      <c r="AUO96" s="293"/>
      <c r="AUP96" s="293"/>
      <c r="AUQ96" s="293"/>
      <c r="AUR96" s="293"/>
      <c r="AUS96" s="293"/>
      <c r="AUT96" s="293"/>
      <c r="AUU96" s="293"/>
      <c r="AUV96" s="293"/>
      <c r="AUW96" s="293"/>
      <c r="AUX96" s="293"/>
      <c r="AUY96" s="293"/>
      <c r="AUZ96" s="293"/>
      <c r="AVA96" s="293"/>
      <c r="AVB96" s="293"/>
      <c r="AVC96" s="293"/>
      <c r="AVD96" s="293"/>
      <c r="AVE96" s="293"/>
      <c r="AVF96" s="293"/>
      <c r="AVG96" s="293"/>
      <c r="AVH96" s="293"/>
      <c r="AVI96" s="293"/>
      <c r="AVJ96" s="293"/>
      <c r="AVK96" s="293"/>
      <c r="AVL96" s="293"/>
      <c r="AVM96" s="293"/>
      <c r="AVN96" s="293"/>
      <c r="AVO96" s="293"/>
      <c r="AVP96" s="293"/>
      <c r="AVQ96" s="293"/>
      <c r="AVR96" s="293"/>
      <c r="AVS96" s="293"/>
      <c r="AVT96" s="293"/>
      <c r="AVU96" s="293"/>
      <c r="AVV96" s="293"/>
      <c r="AVW96" s="293"/>
      <c r="AVX96" s="293"/>
      <c r="AVY96" s="293"/>
      <c r="AVZ96" s="293"/>
      <c r="AWA96" s="293"/>
      <c r="AWB96" s="293"/>
      <c r="AWC96" s="293"/>
      <c r="AWD96" s="293"/>
      <c r="AWE96" s="293"/>
      <c r="AWF96" s="293"/>
      <c r="AWG96" s="293"/>
      <c r="AWH96" s="293"/>
      <c r="AWI96" s="293"/>
      <c r="AWJ96" s="293"/>
      <c r="AWK96" s="293"/>
      <c r="AWL96" s="293"/>
      <c r="AWM96" s="293"/>
      <c r="AWN96" s="293"/>
      <c r="AWO96" s="293"/>
      <c r="AWP96" s="293"/>
      <c r="AWQ96" s="293"/>
      <c r="AWR96" s="293"/>
      <c r="AWS96" s="293"/>
      <c r="AWT96" s="293"/>
      <c r="AWU96" s="293"/>
      <c r="AWV96" s="293"/>
      <c r="AWW96" s="293"/>
      <c r="AWX96" s="293"/>
      <c r="AWY96" s="293"/>
      <c r="AWZ96" s="293"/>
      <c r="AXA96" s="293"/>
      <c r="AXB96" s="293"/>
      <c r="AXC96" s="293"/>
      <c r="AXD96" s="293"/>
      <c r="AXE96" s="293"/>
      <c r="AXF96" s="293"/>
      <c r="AXG96" s="293"/>
      <c r="AXH96" s="293"/>
      <c r="AXI96" s="293"/>
      <c r="AXJ96" s="293"/>
      <c r="AXK96" s="293"/>
      <c r="AXL96" s="293"/>
      <c r="AXM96" s="293"/>
      <c r="AXN96" s="293"/>
      <c r="AXO96" s="293"/>
      <c r="AXP96" s="293"/>
      <c r="AXQ96" s="293"/>
      <c r="AXR96" s="293"/>
      <c r="AXS96" s="293"/>
      <c r="AXT96" s="293"/>
      <c r="AXU96" s="293"/>
      <c r="AXV96" s="293"/>
      <c r="AXW96" s="293"/>
      <c r="AXX96" s="293"/>
      <c r="AXY96" s="293"/>
      <c r="AXZ96" s="293"/>
      <c r="AYA96" s="293"/>
      <c r="AYB96" s="293"/>
      <c r="AYC96" s="293"/>
      <c r="AYD96" s="293"/>
      <c r="AYE96" s="293"/>
      <c r="AYF96" s="293"/>
      <c r="AYG96" s="293"/>
      <c r="AYH96" s="293"/>
      <c r="AYI96" s="293"/>
      <c r="AYJ96" s="293"/>
      <c r="AYK96" s="293"/>
      <c r="AYL96" s="293"/>
      <c r="AYM96" s="293"/>
      <c r="AYN96" s="293"/>
      <c r="AYO96" s="293"/>
      <c r="AYP96" s="293"/>
      <c r="AYQ96" s="293"/>
      <c r="AYR96" s="293"/>
      <c r="AYS96" s="293"/>
      <c r="AYT96" s="293"/>
      <c r="AYU96" s="293"/>
      <c r="AYV96" s="293"/>
      <c r="AYW96" s="293"/>
      <c r="AYX96" s="293"/>
      <c r="AYY96" s="293"/>
      <c r="AYZ96" s="293"/>
      <c r="AZA96" s="293"/>
      <c r="AZB96" s="293"/>
      <c r="AZC96" s="293"/>
      <c r="AZD96" s="293"/>
      <c r="AZE96" s="293"/>
      <c r="AZF96" s="293"/>
      <c r="AZG96" s="293"/>
      <c r="AZH96" s="293"/>
      <c r="AZI96" s="293"/>
      <c r="AZJ96" s="293"/>
      <c r="AZK96" s="293"/>
      <c r="AZL96" s="293"/>
      <c r="AZM96" s="293"/>
      <c r="AZN96" s="293"/>
      <c r="AZO96" s="293"/>
      <c r="AZP96" s="293"/>
      <c r="AZQ96" s="293"/>
      <c r="AZR96" s="293"/>
      <c r="AZS96" s="293"/>
      <c r="AZT96" s="293"/>
      <c r="AZU96" s="293"/>
      <c r="AZV96" s="293"/>
      <c r="AZW96" s="293"/>
      <c r="AZX96" s="293"/>
      <c r="AZY96" s="293"/>
      <c r="AZZ96" s="293"/>
      <c r="BAA96" s="293"/>
      <c r="BAB96" s="293"/>
      <c r="BAC96" s="293"/>
      <c r="BAD96" s="293"/>
      <c r="BAE96" s="293"/>
      <c r="BAF96" s="293"/>
      <c r="BAG96" s="293"/>
      <c r="BAH96" s="293"/>
      <c r="BAI96" s="293"/>
      <c r="BAJ96" s="293"/>
      <c r="BAK96" s="293"/>
      <c r="BAL96" s="293"/>
      <c r="BAM96" s="293"/>
      <c r="BAN96" s="293"/>
      <c r="BAO96" s="293"/>
      <c r="BAP96" s="293"/>
      <c r="BAQ96" s="293"/>
      <c r="BAR96" s="293"/>
      <c r="BAS96" s="293"/>
      <c r="BAT96" s="293"/>
      <c r="BAU96" s="293"/>
      <c r="BAV96" s="293"/>
      <c r="BAW96" s="293"/>
      <c r="BAX96" s="293"/>
      <c r="BAY96" s="293"/>
      <c r="BAZ96" s="293"/>
      <c r="BBA96" s="293"/>
      <c r="BBB96" s="293"/>
      <c r="BBC96" s="293"/>
      <c r="BBD96" s="293"/>
      <c r="BBE96" s="293"/>
      <c r="BBF96" s="293"/>
      <c r="BBG96" s="293"/>
      <c r="BBH96" s="293"/>
      <c r="BBI96" s="293"/>
      <c r="BBJ96" s="293"/>
      <c r="BBK96" s="293"/>
      <c r="BBL96" s="293"/>
      <c r="BBM96" s="293"/>
      <c r="BBN96" s="293"/>
      <c r="BBO96" s="293"/>
      <c r="BBP96" s="293"/>
      <c r="BBQ96" s="293"/>
      <c r="BBR96" s="293"/>
      <c r="BBS96" s="293"/>
      <c r="BBT96" s="293"/>
      <c r="BBU96" s="293"/>
      <c r="BBV96" s="293"/>
      <c r="BBW96" s="293"/>
      <c r="BBX96" s="293"/>
      <c r="BBY96" s="293"/>
      <c r="BBZ96" s="293"/>
      <c r="BCA96" s="293"/>
      <c r="BCB96" s="293"/>
      <c r="BCC96" s="293"/>
      <c r="BCD96" s="293"/>
      <c r="BCE96" s="293"/>
      <c r="BCF96" s="293"/>
      <c r="BCG96" s="293"/>
      <c r="BCH96" s="293"/>
      <c r="BCI96" s="293"/>
      <c r="BCJ96" s="293"/>
      <c r="BCK96" s="293"/>
      <c r="BCL96" s="293"/>
      <c r="BCM96" s="293"/>
      <c r="BCN96" s="293"/>
      <c r="BCO96" s="293"/>
      <c r="BCP96" s="293"/>
      <c r="BCQ96" s="293"/>
      <c r="BCR96" s="293"/>
      <c r="BCS96" s="293"/>
      <c r="BCT96" s="293"/>
      <c r="BCU96" s="293"/>
      <c r="BCV96" s="293"/>
      <c r="BCW96" s="293"/>
      <c r="BCX96" s="293"/>
      <c r="BCY96" s="293"/>
      <c r="BCZ96" s="293"/>
      <c r="BDA96" s="293"/>
      <c r="BDB96" s="293"/>
      <c r="BDC96" s="293"/>
      <c r="BDD96" s="293"/>
      <c r="BDE96" s="293"/>
      <c r="BDF96" s="293"/>
      <c r="BDG96" s="293"/>
      <c r="BDH96" s="293"/>
      <c r="BDI96" s="293"/>
      <c r="BDJ96" s="293"/>
      <c r="BDK96" s="293"/>
      <c r="BDL96" s="293"/>
      <c r="BDM96" s="293"/>
      <c r="BDN96" s="293"/>
      <c r="BDO96" s="293"/>
      <c r="BDP96" s="293"/>
      <c r="BDQ96" s="293"/>
      <c r="BDR96" s="293"/>
      <c r="BDS96" s="293"/>
      <c r="BDT96" s="293"/>
      <c r="BDU96" s="293"/>
      <c r="BDV96" s="293"/>
      <c r="BDW96" s="293"/>
      <c r="BDX96" s="293"/>
      <c r="BDY96" s="293"/>
      <c r="BDZ96" s="293"/>
      <c r="BEA96" s="293"/>
      <c r="BEB96" s="293"/>
      <c r="BEC96" s="293"/>
      <c r="BED96" s="293"/>
      <c r="BEE96" s="293"/>
      <c r="BEF96" s="293"/>
      <c r="BEG96" s="293"/>
      <c r="BEH96" s="293"/>
      <c r="BEI96" s="293"/>
      <c r="BEJ96" s="293"/>
      <c r="BEK96" s="293"/>
      <c r="BEL96" s="293"/>
      <c r="BEM96" s="293"/>
      <c r="BEN96" s="293"/>
      <c r="BEO96" s="293"/>
      <c r="BEP96" s="293"/>
      <c r="BEQ96" s="293"/>
      <c r="BER96" s="293"/>
      <c r="BES96" s="293"/>
      <c r="BET96" s="293"/>
      <c r="BEU96" s="293"/>
      <c r="BEV96" s="293"/>
      <c r="BEW96" s="293"/>
      <c r="BEX96" s="293"/>
      <c r="BEY96" s="293"/>
      <c r="BEZ96" s="293"/>
      <c r="BFA96" s="293"/>
      <c r="BFB96" s="293"/>
      <c r="BFC96" s="293"/>
      <c r="BFD96" s="293"/>
      <c r="BFE96" s="293"/>
      <c r="BFF96" s="293"/>
      <c r="BFG96" s="293"/>
      <c r="BFH96" s="293"/>
      <c r="BFI96" s="293"/>
      <c r="BFJ96" s="293"/>
      <c r="BFK96" s="293"/>
      <c r="BFL96" s="293"/>
      <c r="BFM96" s="293"/>
      <c r="BFN96" s="293"/>
      <c r="BFO96" s="293"/>
      <c r="BFP96" s="293"/>
      <c r="BFQ96" s="293"/>
      <c r="BFR96" s="293"/>
      <c r="BFS96" s="293"/>
      <c r="BFT96" s="293"/>
      <c r="BFU96" s="293"/>
      <c r="BFV96" s="293"/>
      <c r="BFW96" s="293"/>
      <c r="BFX96" s="293"/>
      <c r="BFY96" s="293"/>
      <c r="BFZ96" s="293"/>
      <c r="BGA96" s="293"/>
      <c r="BGB96" s="293"/>
      <c r="BGC96" s="293"/>
      <c r="BGD96" s="293"/>
      <c r="BGE96" s="293"/>
      <c r="BGF96" s="293"/>
      <c r="BGG96" s="293"/>
      <c r="BGH96" s="293"/>
      <c r="BGI96" s="293"/>
      <c r="BGJ96" s="293"/>
      <c r="BGK96" s="293"/>
      <c r="BGL96" s="293"/>
      <c r="BGM96" s="293"/>
      <c r="BGN96" s="293"/>
      <c r="BGO96" s="293"/>
      <c r="BGP96" s="293"/>
      <c r="BGQ96" s="293"/>
      <c r="BGR96" s="293"/>
      <c r="BGS96" s="293"/>
      <c r="BGT96" s="293"/>
      <c r="BGU96" s="293"/>
      <c r="BGV96" s="293"/>
      <c r="BGW96" s="293"/>
      <c r="BGX96" s="293"/>
      <c r="BGY96" s="293"/>
      <c r="BGZ96" s="293"/>
      <c r="BHA96" s="293"/>
      <c r="BHB96" s="293"/>
      <c r="BHC96" s="293"/>
      <c r="BHD96" s="293"/>
      <c r="BHE96" s="293"/>
      <c r="BHF96" s="293"/>
      <c r="BHG96" s="293"/>
      <c r="BHH96" s="293"/>
      <c r="BHI96" s="293"/>
      <c r="BHJ96" s="293"/>
      <c r="BHK96" s="293"/>
      <c r="BHL96" s="293"/>
      <c r="BHM96" s="293"/>
      <c r="BHN96" s="293"/>
      <c r="BHO96" s="293"/>
      <c r="BHP96" s="293"/>
      <c r="BHQ96" s="293"/>
      <c r="BHR96" s="293"/>
      <c r="BHS96" s="293"/>
      <c r="BHT96" s="293"/>
      <c r="BHU96" s="293"/>
      <c r="BHV96" s="293"/>
      <c r="BHW96" s="293"/>
      <c r="BHX96" s="293"/>
      <c r="BHY96" s="293"/>
      <c r="BHZ96" s="293"/>
      <c r="BIA96" s="293"/>
      <c r="BIB96" s="293"/>
      <c r="BIC96" s="293"/>
      <c r="BID96" s="293"/>
      <c r="BIE96" s="293"/>
      <c r="BIF96" s="293"/>
      <c r="BIG96" s="293"/>
      <c r="BIH96" s="293"/>
      <c r="BII96" s="293"/>
      <c r="BIJ96" s="293"/>
      <c r="BIK96" s="293"/>
      <c r="BIL96" s="293"/>
      <c r="BIM96" s="293"/>
      <c r="BIN96" s="293"/>
      <c r="BIO96" s="293"/>
    </row>
    <row r="97" spans="1:14" s="44" customFormat="1" ht="51.75" outlineLevel="1" thickBot="1">
      <c r="A97" s="301" t="s">
        <v>1594</v>
      </c>
      <c r="B97" s="419"/>
      <c r="C97" s="260" t="s">
        <v>1282</v>
      </c>
      <c r="D97" s="124" t="s">
        <v>1719</v>
      </c>
      <c r="E97" s="255" t="s">
        <v>1285</v>
      </c>
      <c r="F97" s="317">
        <v>2285</v>
      </c>
      <c r="G97" s="317"/>
      <c r="H97" s="317">
        <f t="shared" si="30"/>
        <v>3084.75</v>
      </c>
      <c r="I97" s="317">
        <f t="shared" si="40"/>
        <v>2170.75</v>
      </c>
      <c r="J97" s="317">
        <f t="shared" si="41"/>
        <v>1828</v>
      </c>
      <c r="L97" s="317">
        <f t="shared" si="34"/>
        <v>2330.6999999999998</v>
      </c>
      <c r="M97" s="317">
        <f t="shared" si="35"/>
        <v>0</v>
      </c>
      <c r="N97" s="317">
        <f t="shared" si="36"/>
        <v>3146.4450000000002</v>
      </c>
    </row>
    <row r="98" spans="1:14" s="44" customFormat="1" ht="51.75" outlineLevel="1" thickBot="1">
      <c r="A98" s="301" t="s">
        <v>1594</v>
      </c>
      <c r="B98" s="419"/>
      <c r="C98" s="260" t="s">
        <v>1281</v>
      </c>
      <c r="D98" s="124" t="s">
        <v>1509</v>
      </c>
      <c r="E98" s="255" t="s">
        <v>1284</v>
      </c>
      <c r="F98" s="317">
        <v>2500</v>
      </c>
      <c r="G98" s="317"/>
      <c r="H98" s="317">
        <f t="shared" si="30"/>
        <v>3375</v>
      </c>
      <c r="I98" s="317">
        <f t="shared" si="40"/>
        <v>2375</v>
      </c>
      <c r="J98" s="317">
        <f t="shared" si="41"/>
        <v>2000</v>
      </c>
      <c r="L98" s="317">
        <f t="shared" si="34"/>
        <v>2550</v>
      </c>
      <c r="M98" s="317">
        <f t="shared" si="35"/>
        <v>0</v>
      </c>
      <c r="N98" s="317">
        <f t="shared" si="36"/>
        <v>3442.5</v>
      </c>
    </row>
    <row r="99" spans="1:14" s="355" customFormat="1" ht="39" customHeight="1" outlineLevel="1" thickBot="1">
      <c r="A99" s="301" t="s">
        <v>1594</v>
      </c>
      <c r="B99" s="419"/>
      <c r="C99" s="260" t="s">
        <v>1546</v>
      </c>
      <c r="D99" s="189" t="s">
        <v>1720</v>
      </c>
      <c r="E99" s="255" t="s">
        <v>1722</v>
      </c>
      <c r="F99" s="317">
        <v>1380</v>
      </c>
      <c r="G99" s="354"/>
      <c r="H99" s="354">
        <f t="shared" si="30"/>
        <v>1863.0000000000002</v>
      </c>
      <c r="I99" s="354">
        <f t="shared" si="40"/>
        <v>1311</v>
      </c>
      <c r="J99" s="354">
        <f t="shared" si="41"/>
        <v>1104</v>
      </c>
      <c r="L99" s="317">
        <f t="shared" si="34"/>
        <v>1407.6000000000001</v>
      </c>
      <c r="M99" s="317">
        <f t="shared" si="35"/>
        <v>0</v>
      </c>
      <c r="N99" s="317">
        <f t="shared" si="36"/>
        <v>1900.2600000000002</v>
      </c>
    </row>
    <row r="100" spans="1:14" s="470" customFormat="1" ht="39" outlineLevel="1" thickBot="1">
      <c r="A100" s="445" t="s">
        <v>1594</v>
      </c>
      <c r="B100" s="467" t="s">
        <v>987</v>
      </c>
      <c r="C100" s="471" t="s">
        <v>683</v>
      </c>
      <c r="D100" s="472" t="s">
        <v>2079</v>
      </c>
      <c r="E100" s="473" t="s">
        <v>556</v>
      </c>
      <c r="F100" s="474">
        <v>1100</v>
      </c>
      <c r="G100" s="443"/>
      <c r="H100" s="474">
        <v>1100</v>
      </c>
      <c r="I100" s="474">
        <v>1100</v>
      </c>
      <c r="J100" s="474">
        <v>1100</v>
      </c>
      <c r="L100" s="317">
        <f t="shared" si="34"/>
        <v>1122</v>
      </c>
      <c r="M100" s="317">
        <f t="shared" si="35"/>
        <v>0</v>
      </c>
      <c r="N100" s="317">
        <f t="shared" si="36"/>
        <v>1122</v>
      </c>
    </row>
    <row r="101" spans="1:14" s="44" customFormat="1" ht="51.75" outlineLevel="1" thickBot="1">
      <c r="A101" s="301" t="s">
        <v>1594</v>
      </c>
      <c r="B101" s="419"/>
      <c r="C101" s="393" t="s">
        <v>1279</v>
      </c>
      <c r="D101" s="394" t="s">
        <v>2082</v>
      </c>
      <c r="E101" s="395" t="s">
        <v>1280</v>
      </c>
      <c r="F101" s="317">
        <v>3660</v>
      </c>
      <c r="G101" s="317"/>
      <c r="H101" s="317">
        <f t="shared" si="30"/>
        <v>4941</v>
      </c>
      <c r="I101" s="317">
        <f t="shared" ref="I101:I109" si="42">F101*0.95</f>
        <v>3477</v>
      </c>
      <c r="J101" s="317">
        <f t="shared" si="41"/>
        <v>2928</v>
      </c>
      <c r="L101" s="317">
        <f t="shared" si="34"/>
        <v>3733.2000000000003</v>
      </c>
      <c r="M101" s="317">
        <f t="shared" si="35"/>
        <v>0</v>
      </c>
      <c r="N101" s="317">
        <f t="shared" si="36"/>
        <v>5039.82</v>
      </c>
    </row>
    <row r="102" spans="1:14" s="44" customFormat="1" ht="39" outlineLevel="1" thickBot="1">
      <c r="A102" s="301"/>
      <c r="B102" s="419" t="s">
        <v>988</v>
      </c>
      <c r="C102" s="482" t="s">
        <v>2139</v>
      </c>
      <c r="D102" s="483" t="s">
        <v>2140</v>
      </c>
      <c r="E102" s="484"/>
      <c r="F102" s="317">
        <v>2850</v>
      </c>
      <c r="G102" s="317"/>
      <c r="H102" s="317">
        <f t="shared" si="30"/>
        <v>3847.5000000000005</v>
      </c>
      <c r="I102" s="317">
        <f t="shared" si="42"/>
        <v>2707.5</v>
      </c>
      <c r="J102" s="317">
        <f t="shared" si="41"/>
        <v>2280</v>
      </c>
      <c r="L102" s="317">
        <f t="shared" si="34"/>
        <v>2907</v>
      </c>
      <c r="M102" s="317">
        <f t="shared" si="35"/>
        <v>0</v>
      </c>
      <c r="N102" s="317">
        <f t="shared" si="36"/>
        <v>3924.4500000000007</v>
      </c>
    </row>
    <row r="103" spans="1:14" s="44" customFormat="1" ht="26.25" outlineLevel="1" thickBot="1">
      <c r="A103" s="301" t="s">
        <v>1440</v>
      </c>
      <c r="B103" s="431"/>
      <c r="C103" s="396" t="s">
        <v>1624</v>
      </c>
      <c r="D103" s="397" t="s">
        <v>1626</v>
      </c>
      <c r="E103" s="398" t="s">
        <v>1616</v>
      </c>
      <c r="F103" s="317">
        <v>1240</v>
      </c>
      <c r="G103" s="317"/>
      <c r="H103" s="317">
        <f t="shared" si="30"/>
        <v>1674</v>
      </c>
      <c r="I103" s="317">
        <f t="shared" si="42"/>
        <v>1178</v>
      </c>
      <c r="J103" s="317">
        <f t="shared" si="41"/>
        <v>992</v>
      </c>
      <c r="L103" s="317">
        <f t="shared" si="34"/>
        <v>1264.8</v>
      </c>
      <c r="M103" s="317">
        <f t="shared" si="35"/>
        <v>0</v>
      </c>
      <c r="N103" s="317">
        <f t="shared" si="36"/>
        <v>1707.48</v>
      </c>
    </row>
    <row r="104" spans="1:14" s="44" customFormat="1" ht="39" outlineLevel="1" thickBot="1">
      <c r="A104" s="301" t="s">
        <v>1440</v>
      </c>
      <c r="B104" s="422"/>
      <c r="C104" s="248" t="s">
        <v>1625</v>
      </c>
      <c r="D104" s="126" t="s">
        <v>1627</v>
      </c>
      <c r="E104" s="254" t="s">
        <v>1617</v>
      </c>
      <c r="F104" s="317">
        <v>1360</v>
      </c>
      <c r="G104" s="317"/>
      <c r="H104" s="317">
        <f t="shared" si="30"/>
        <v>1836.0000000000002</v>
      </c>
      <c r="I104" s="317">
        <f t="shared" si="42"/>
        <v>1292</v>
      </c>
      <c r="J104" s="317">
        <f t="shared" si="41"/>
        <v>1088</v>
      </c>
      <c r="L104" s="317">
        <f t="shared" si="34"/>
        <v>1387.2</v>
      </c>
      <c r="M104" s="317">
        <f t="shared" si="35"/>
        <v>0</v>
      </c>
      <c r="N104" s="317">
        <f t="shared" si="36"/>
        <v>1872.7200000000003</v>
      </c>
    </row>
    <row r="105" spans="1:14" s="44" customFormat="1" ht="49.5" customHeight="1" outlineLevel="1" thickBot="1">
      <c r="A105" s="301"/>
      <c r="B105" s="422"/>
      <c r="C105" s="248" t="s">
        <v>1898</v>
      </c>
      <c r="D105" s="124" t="s">
        <v>2083</v>
      </c>
      <c r="E105" s="255" t="s">
        <v>1899</v>
      </c>
      <c r="F105" s="317">
        <v>2395</v>
      </c>
      <c r="G105" s="317"/>
      <c r="H105" s="317">
        <f t="shared" si="30"/>
        <v>3233.25</v>
      </c>
      <c r="I105" s="317">
        <f t="shared" si="42"/>
        <v>2275.25</v>
      </c>
      <c r="J105" s="317">
        <f t="shared" si="41"/>
        <v>1916</v>
      </c>
      <c r="L105" s="317">
        <f t="shared" si="34"/>
        <v>2442.9</v>
      </c>
      <c r="M105" s="317">
        <f t="shared" si="35"/>
        <v>0</v>
      </c>
      <c r="N105" s="317">
        <f t="shared" si="36"/>
        <v>3297.915</v>
      </c>
    </row>
    <row r="106" spans="1:14" s="44" customFormat="1" ht="26.25" outlineLevel="1" thickBot="1">
      <c r="A106" s="301" t="s">
        <v>1439</v>
      </c>
      <c r="B106" s="418"/>
      <c r="C106" s="46" t="s">
        <v>688</v>
      </c>
      <c r="D106" s="47" t="s">
        <v>191</v>
      </c>
      <c r="E106" s="86" t="s">
        <v>550</v>
      </c>
      <c r="F106" s="317">
        <v>2420</v>
      </c>
      <c r="G106" s="317"/>
      <c r="H106" s="317">
        <f t="shared" si="30"/>
        <v>3267</v>
      </c>
      <c r="I106" s="317">
        <f t="shared" si="42"/>
        <v>2299</v>
      </c>
      <c r="J106" s="317">
        <f t="shared" si="41"/>
        <v>1936</v>
      </c>
      <c r="L106" s="317">
        <f t="shared" si="34"/>
        <v>2468.4</v>
      </c>
      <c r="M106" s="317">
        <f t="shared" si="35"/>
        <v>0</v>
      </c>
      <c r="N106" s="317">
        <f t="shared" si="36"/>
        <v>3332.34</v>
      </c>
    </row>
    <row r="107" spans="1:14" s="44" customFormat="1" ht="26.25" outlineLevel="1" thickBot="1">
      <c r="A107" s="301" t="s">
        <v>1439</v>
      </c>
      <c r="B107" s="419"/>
      <c r="C107" s="53" t="s">
        <v>689</v>
      </c>
      <c r="D107" s="90" t="s">
        <v>192</v>
      </c>
      <c r="E107" s="87" t="s">
        <v>554</v>
      </c>
      <c r="F107" s="317">
        <v>2980</v>
      </c>
      <c r="G107" s="317"/>
      <c r="H107" s="317">
        <f t="shared" si="30"/>
        <v>4023.0000000000005</v>
      </c>
      <c r="I107" s="317">
        <f t="shared" si="42"/>
        <v>2831</v>
      </c>
      <c r="J107" s="317">
        <f t="shared" si="41"/>
        <v>2384</v>
      </c>
      <c r="L107" s="317">
        <f t="shared" si="34"/>
        <v>3039.6</v>
      </c>
      <c r="M107" s="317">
        <f t="shared" si="35"/>
        <v>0</v>
      </c>
      <c r="N107" s="317">
        <f t="shared" si="36"/>
        <v>4103.4600000000009</v>
      </c>
    </row>
    <row r="108" spans="1:14" s="44" customFormat="1" ht="39" outlineLevel="1" thickBot="1">
      <c r="A108" s="301"/>
      <c r="B108" s="419" t="s">
        <v>988</v>
      </c>
      <c r="C108" s="257" t="s">
        <v>2137</v>
      </c>
      <c r="D108" s="485" t="s">
        <v>2143</v>
      </c>
      <c r="E108" s="486"/>
      <c r="F108" s="317">
        <v>1285</v>
      </c>
      <c r="G108" s="317"/>
      <c r="H108" s="317">
        <f t="shared" si="30"/>
        <v>1734.7500000000002</v>
      </c>
      <c r="I108" s="317">
        <f t="shared" si="42"/>
        <v>1220.75</v>
      </c>
      <c r="J108" s="317">
        <f t="shared" si="41"/>
        <v>1028</v>
      </c>
      <c r="L108" s="317">
        <f t="shared" si="34"/>
        <v>1310.7</v>
      </c>
      <c r="M108" s="317">
        <f t="shared" si="35"/>
        <v>0</v>
      </c>
      <c r="N108" s="317">
        <f t="shared" si="36"/>
        <v>1769.4450000000002</v>
      </c>
    </row>
    <row r="109" spans="1:14" s="44" customFormat="1" ht="26.25" outlineLevel="1" thickBot="1">
      <c r="A109" s="301"/>
      <c r="B109" s="419" t="s">
        <v>988</v>
      </c>
      <c r="C109" s="257" t="s">
        <v>2138</v>
      </c>
      <c r="D109" s="485" t="s">
        <v>2144</v>
      </c>
      <c r="E109" s="486"/>
      <c r="F109" s="317">
        <v>1198</v>
      </c>
      <c r="G109" s="317"/>
      <c r="H109" s="317">
        <f t="shared" si="30"/>
        <v>1617.3000000000002</v>
      </c>
      <c r="I109" s="317">
        <f t="shared" si="42"/>
        <v>1138.0999999999999</v>
      </c>
      <c r="J109" s="317">
        <f t="shared" si="41"/>
        <v>958.40000000000009</v>
      </c>
      <c r="L109" s="317">
        <f t="shared" si="34"/>
        <v>1221.96</v>
      </c>
      <c r="M109" s="317">
        <f t="shared" si="35"/>
        <v>0</v>
      </c>
      <c r="N109" s="317">
        <f t="shared" si="36"/>
        <v>1649.6460000000002</v>
      </c>
    </row>
    <row r="110" spans="1:14" s="44" customFormat="1" ht="26.25" outlineLevel="1" thickBot="1">
      <c r="A110" s="301" t="s">
        <v>1634</v>
      </c>
      <c r="B110" s="424" t="s">
        <v>987</v>
      </c>
      <c r="C110" s="70" t="s">
        <v>684</v>
      </c>
      <c r="D110" s="71" t="s">
        <v>187</v>
      </c>
      <c r="E110" s="91" t="s">
        <v>550</v>
      </c>
      <c r="F110" s="354">
        <v>800</v>
      </c>
      <c r="G110" s="354">
        <v>800</v>
      </c>
      <c r="H110" s="354">
        <v>800</v>
      </c>
      <c r="I110" s="354">
        <v>800</v>
      </c>
      <c r="J110" s="354">
        <v>800</v>
      </c>
      <c r="L110" s="317">
        <f t="shared" si="34"/>
        <v>816</v>
      </c>
      <c r="M110" s="317">
        <f t="shared" si="35"/>
        <v>816</v>
      </c>
      <c r="N110" s="317">
        <f t="shared" si="36"/>
        <v>816</v>
      </c>
    </row>
    <row r="111" spans="1:14" s="44" customFormat="1" ht="39" outlineLevel="1" thickBot="1">
      <c r="A111" s="301" t="s">
        <v>1634</v>
      </c>
      <c r="B111" s="418" t="s">
        <v>987</v>
      </c>
      <c r="C111" s="46" t="s">
        <v>685</v>
      </c>
      <c r="D111" s="47" t="s">
        <v>188</v>
      </c>
      <c r="E111" s="255" t="s">
        <v>551</v>
      </c>
      <c r="F111" s="354">
        <v>800</v>
      </c>
      <c r="G111" s="354">
        <v>800</v>
      </c>
      <c r="H111" s="354">
        <v>800</v>
      </c>
      <c r="I111" s="354">
        <v>800</v>
      </c>
      <c r="J111" s="354">
        <v>800</v>
      </c>
      <c r="L111" s="317">
        <f t="shared" si="34"/>
        <v>816</v>
      </c>
      <c r="M111" s="317">
        <f t="shared" si="35"/>
        <v>816</v>
      </c>
      <c r="N111" s="317">
        <f t="shared" si="36"/>
        <v>816</v>
      </c>
    </row>
    <row r="112" spans="1:14" s="44" customFormat="1" ht="26.25" outlineLevel="1" thickBot="1">
      <c r="A112" s="301" t="s">
        <v>1634</v>
      </c>
      <c r="B112" s="418" t="s">
        <v>987</v>
      </c>
      <c r="C112" s="46" t="s">
        <v>692</v>
      </c>
      <c r="D112" s="47" t="s">
        <v>193</v>
      </c>
      <c r="E112" s="86" t="s">
        <v>550</v>
      </c>
      <c r="F112" s="354">
        <v>950</v>
      </c>
      <c r="G112" s="354">
        <v>950</v>
      </c>
      <c r="H112" s="354">
        <v>950</v>
      </c>
      <c r="I112" s="354">
        <v>950</v>
      </c>
      <c r="J112" s="354">
        <v>950</v>
      </c>
      <c r="L112" s="317">
        <f t="shared" si="34"/>
        <v>969</v>
      </c>
      <c r="M112" s="317">
        <f t="shared" si="35"/>
        <v>969</v>
      </c>
      <c r="N112" s="317">
        <f t="shared" si="36"/>
        <v>969</v>
      </c>
    </row>
    <row r="113" spans="1:14" s="44" customFormat="1" ht="39" outlineLevel="1" thickBot="1">
      <c r="A113" s="301" t="s">
        <v>1634</v>
      </c>
      <c r="B113" s="419" t="s">
        <v>987</v>
      </c>
      <c r="C113" s="53" t="s">
        <v>693</v>
      </c>
      <c r="D113" s="90" t="s">
        <v>194</v>
      </c>
      <c r="E113" s="87" t="s">
        <v>551</v>
      </c>
      <c r="F113" s="354">
        <v>950</v>
      </c>
      <c r="G113" s="354">
        <v>950</v>
      </c>
      <c r="H113" s="354">
        <v>950</v>
      </c>
      <c r="I113" s="354">
        <v>950</v>
      </c>
      <c r="J113" s="354">
        <v>950</v>
      </c>
      <c r="L113" s="317">
        <f t="shared" si="34"/>
        <v>969</v>
      </c>
      <c r="M113" s="317">
        <f t="shared" si="35"/>
        <v>969</v>
      </c>
      <c r="N113" s="317">
        <f t="shared" si="36"/>
        <v>969</v>
      </c>
    </row>
    <row r="114" spans="1:14" s="44" customFormat="1" ht="39" outlineLevel="1" thickBot="1">
      <c r="A114" s="301" t="s">
        <v>1594</v>
      </c>
      <c r="B114" s="419"/>
      <c r="C114" s="257" t="s">
        <v>1277</v>
      </c>
      <c r="D114" s="189" t="s">
        <v>1276</v>
      </c>
      <c r="E114" s="255" t="s">
        <v>1278</v>
      </c>
      <c r="F114" s="317">
        <v>1540</v>
      </c>
      <c r="G114" s="317"/>
      <c r="H114" s="317">
        <f t="shared" ref="H114:H152" si="43">F114*1.35</f>
        <v>2079</v>
      </c>
      <c r="I114" s="317">
        <f t="shared" ref="I114:I119" si="44">F114*0.95</f>
        <v>1463</v>
      </c>
      <c r="J114" s="317">
        <f t="shared" si="41"/>
        <v>1232</v>
      </c>
      <c r="L114" s="317">
        <f t="shared" si="34"/>
        <v>1570.8</v>
      </c>
      <c r="M114" s="317">
        <f t="shared" si="35"/>
        <v>0</v>
      </c>
      <c r="N114" s="317">
        <f t="shared" si="36"/>
        <v>2120.58</v>
      </c>
    </row>
    <row r="115" spans="1:14" s="44" customFormat="1" ht="42" customHeight="1" outlineLevel="1" thickBot="1">
      <c r="A115" s="301"/>
      <c r="B115" s="419"/>
      <c r="C115" s="257" t="s">
        <v>1889</v>
      </c>
      <c r="D115" s="189" t="s">
        <v>1890</v>
      </c>
      <c r="E115" s="286" t="s">
        <v>1891</v>
      </c>
      <c r="F115" s="317">
        <v>3270</v>
      </c>
      <c r="G115" s="317"/>
      <c r="H115" s="317">
        <f t="shared" si="43"/>
        <v>4414.5</v>
      </c>
      <c r="I115" s="317">
        <f t="shared" si="44"/>
        <v>3106.5</v>
      </c>
      <c r="J115" s="317">
        <f t="shared" si="41"/>
        <v>2616</v>
      </c>
      <c r="L115" s="317">
        <f t="shared" si="34"/>
        <v>3335.4</v>
      </c>
      <c r="M115" s="317">
        <f t="shared" si="35"/>
        <v>0</v>
      </c>
      <c r="N115" s="317">
        <f t="shared" si="36"/>
        <v>4502.79</v>
      </c>
    </row>
    <row r="116" spans="1:14" s="44" customFormat="1" ht="42" customHeight="1" outlineLevel="1" thickBot="1">
      <c r="A116" s="301"/>
      <c r="B116" s="419"/>
      <c r="C116" s="257" t="s">
        <v>1892</v>
      </c>
      <c r="D116" s="189" t="s">
        <v>1893</v>
      </c>
      <c r="E116" s="286" t="s">
        <v>1894</v>
      </c>
      <c r="F116" s="317">
        <v>4120</v>
      </c>
      <c r="G116" s="317"/>
      <c r="H116" s="317">
        <f t="shared" si="43"/>
        <v>5562</v>
      </c>
      <c r="I116" s="317">
        <f t="shared" si="44"/>
        <v>3914</v>
      </c>
      <c r="J116" s="317">
        <f t="shared" si="41"/>
        <v>3296</v>
      </c>
      <c r="L116" s="317">
        <f t="shared" si="34"/>
        <v>4202.3999999999996</v>
      </c>
      <c r="M116" s="317">
        <f t="shared" si="35"/>
        <v>0</v>
      </c>
      <c r="N116" s="317">
        <f t="shared" si="36"/>
        <v>5673.24</v>
      </c>
    </row>
    <row r="117" spans="1:14" s="44" customFormat="1" ht="42" customHeight="1" outlineLevel="1" thickBot="1">
      <c r="A117" s="301"/>
      <c r="B117" s="419" t="s">
        <v>988</v>
      </c>
      <c r="C117" s="257" t="s">
        <v>2141</v>
      </c>
      <c r="D117" s="485" t="s">
        <v>2142</v>
      </c>
      <c r="E117" s="286"/>
      <c r="F117" s="317">
        <v>1650</v>
      </c>
      <c r="G117" s="317"/>
      <c r="H117" s="317">
        <f t="shared" ref="H117" si="45">F117*1.35</f>
        <v>2227.5</v>
      </c>
      <c r="I117" s="317">
        <f t="shared" ref="I117" si="46">F117*0.95</f>
        <v>1567.5</v>
      </c>
      <c r="J117" s="317">
        <f t="shared" ref="J117" si="47">F117*0.8</f>
        <v>1320</v>
      </c>
      <c r="L117" s="317">
        <f t="shared" si="34"/>
        <v>1683</v>
      </c>
      <c r="M117" s="317">
        <f t="shared" si="35"/>
        <v>0</v>
      </c>
      <c r="N117" s="317">
        <f t="shared" si="36"/>
        <v>2272.0500000000002</v>
      </c>
    </row>
    <row r="118" spans="1:14" s="44" customFormat="1" ht="39" outlineLevel="1" thickBot="1">
      <c r="A118" s="301" t="s">
        <v>1439</v>
      </c>
      <c r="B118" s="419"/>
      <c r="C118" s="246" t="s">
        <v>1272</v>
      </c>
      <c r="D118" s="122" t="s">
        <v>1510</v>
      </c>
      <c r="E118" s="256" t="s">
        <v>1275</v>
      </c>
      <c r="F118" s="317">
        <v>4920</v>
      </c>
      <c r="G118" s="317"/>
      <c r="H118" s="317">
        <f t="shared" si="43"/>
        <v>6642</v>
      </c>
      <c r="I118" s="317">
        <f t="shared" si="44"/>
        <v>4674</v>
      </c>
      <c r="J118" s="317">
        <f t="shared" si="41"/>
        <v>3936</v>
      </c>
      <c r="L118" s="317">
        <f t="shared" si="34"/>
        <v>5018.3999999999996</v>
      </c>
      <c r="M118" s="317">
        <f t="shared" si="35"/>
        <v>0</v>
      </c>
      <c r="N118" s="317">
        <f t="shared" si="36"/>
        <v>6774.84</v>
      </c>
    </row>
    <row r="119" spans="1:14" s="44" customFormat="1" ht="51.75" outlineLevel="1" thickBot="1">
      <c r="A119" s="301" t="s">
        <v>1439</v>
      </c>
      <c r="B119" s="419"/>
      <c r="C119" s="244" t="s">
        <v>1273</v>
      </c>
      <c r="D119" s="124" t="s">
        <v>1511</v>
      </c>
      <c r="E119" s="256" t="s">
        <v>1274</v>
      </c>
      <c r="F119" s="317">
        <v>4950</v>
      </c>
      <c r="G119" s="317"/>
      <c r="H119" s="317">
        <f t="shared" si="43"/>
        <v>6682.5</v>
      </c>
      <c r="I119" s="317">
        <f t="shared" si="44"/>
        <v>4702.5</v>
      </c>
      <c r="J119" s="317">
        <f t="shared" si="41"/>
        <v>3960</v>
      </c>
      <c r="L119" s="317">
        <f t="shared" si="34"/>
        <v>5049</v>
      </c>
      <c r="M119" s="317">
        <f t="shared" si="35"/>
        <v>0</v>
      </c>
      <c r="N119" s="317">
        <f t="shared" si="36"/>
        <v>6816.1500000000005</v>
      </c>
    </row>
    <row r="120" spans="1:14" s="44" customFormat="1" ht="39" outlineLevel="1" thickBot="1">
      <c r="A120" s="301" t="s">
        <v>1594</v>
      </c>
      <c r="B120" s="419"/>
      <c r="C120" s="248" t="s">
        <v>1495</v>
      </c>
      <c r="D120" s="126" t="s">
        <v>1449</v>
      </c>
      <c r="E120" s="340" t="s">
        <v>1512</v>
      </c>
      <c r="F120" s="354">
        <v>1670</v>
      </c>
      <c r="G120" s="317"/>
      <c r="H120" s="317">
        <f t="shared" ref="H120" si="48">F120*1.35</f>
        <v>2254.5</v>
      </c>
      <c r="I120" s="317">
        <f t="shared" ref="I120" si="49">F120*0.95</f>
        <v>1586.5</v>
      </c>
      <c r="J120" s="317">
        <f t="shared" ref="J120" si="50">F120*0.8</f>
        <v>1336</v>
      </c>
      <c r="L120" s="317">
        <f t="shared" si="34"/>
        <v>1703.4</v>
      </c>
      <c r="M120" s="317">
        <f t="shared" si="35"/>
        <v>0</v>
      </c>
      <c r="N120" s="317">
        <f t="shared" si="36"/>
        <v>2299.59</v>
      </c>
    </row>
    <row r="121" spans="1:14" s="44" customFormat="1" ht="30.75" customHeight="1" outlineLevel="1" thickBot="1">
      <c r="A121" s="301" t="s">
        <v>1594</v>
      </c>
      <c r="B121" s="419"/>
      <c r="C121" s="248" t="s">
        <v>1563</v>
      </c>
      <c r="D121" s="126" t="s">
        <v>1533</v>
      </c>
      <c r="E121" s="255" t="s">
        <v>1535</v>
      </c>
      <c r="F121" s="317">
        <v>390</v>
      </c>
      <c r="G121" s="317"/>
      <c r="H121" s="317">
        <f t="shared" si="43"/>
        <v>526.5</v>
      </c>
      <c r="I121" s="317">
        <f t="shared" ref="I121:I122" si="51">F121*0.95</f>
        <v>370.5</v>
      </c>
      <c r="J121" s="317">
        <f t="shared" si="41"/>
        <v>312</v>
      </c>
      <c r="L121" s="317">
        <f t="shared" si="34"/>
        <v>397.8</v>
      </c>
      <c r="M121" s="317">
        <f t="shared" si="35"/>
        <v>0</v>
      </c>
      <c r="N121" s="317">
        <f t="shared" si="36"/>
        <v>537.03</v>
      </c>
    </row>
    <row r="122" spans="1:14" s="44" customFormat="1" ht="31.5" customHeight="1" outlineLevel="1" thickBot="1">
      <c r="A122" s="301" t="s">
        <v>1594</v>
      </c>
      <c r="B122" s="419"/>
      <c r="C122" s="248" t="s">
        <v>1564</v>
      </c>
      <c r="D122" s="126" t="s">
        <v>1534</v>
      </c>
      <c r="E122" s="255" t="s">
        <v>1536</v>
      </c>
      <c r="F122" s="317">
        <v>340</v>
      </c>
      <c r="G122" s="317"/>
      <c r="H122" s="317">
        <f t="shared" si="43"/>
        <v>459.00000000000006</v>
      </c>
      <c r="I122" s="317">
        <f t="shared" si="51"/>
        <v>323</v>
      </c>
      <c r="J122" s="317">
        <f t="shared" si="41"/>
        <v>272</v>
      </c>
      <c r="L122" s="317">
        <f t="shared" si="34"/>
        <v>346.8</v>
      </c>
      <c r="M122" s="317">
        <f t="shared" si="35"/>
        <v>0</v>
      </c>
      <c r="N122" s="317">
        <f t="shared" si="36"/>
        <v>468.18000000000006</v>
      </c>
    </row>
    <row r="123" spans="1:14" s="44" customFormat="1" ht="26.25" customHeight="1" outlineLevel="1" thickBot="1">
      <c r="A123" s="301" t="s">
        <v>1594</v>
      </c>
      <c r="B123" s="419" t="s">
        <v>987</v>
      </c>
      <c r="C123" s="244" t="s">
        <v>1195</v>
      </c>
      <c r="D123" s="47" t="s">
        <v>206</v>
      </c>
      <c r="E123" s="124" t="s">
        <v>207</v>
      </c>
      <c r="F123" s="354">
        <v>150</v>
      </c>
      <c r="G123" s="317"/>
      <c r="H123" s="354">
        <v>150</v>
      </c>
      <c r="I123" s="354">
        <v>150</v>
      </c>
      <c r="J123" s="354">
        <v>150</v>
      </c>
      <c r="L123" s="317">
        <f t="shared" si="34"/>
        <v>153</v>
      </c>
      <c r="M123" s="317">
        <f t="shared" si="35"/>
        <v>0</v>
      </c>
      <c r="N123" s="317">
        <f t="shared" si="36"/>
        <v>153</v>
      </c>
    </row>
    <row r="124" spans="1:14" s="44" customFormat="1" ht="30" customHeight="1" outlineLevel="1" thickBot="1">
      <c r="A124" s="301" t="s">
        <v>1634</v>
      </c>
      <c r="B124" s="419"/>
      <c r="C124" s="244" t="s">
        <v>1196</v>
      </c>
      <c r="D124" s="47" t="s">
        <v>205</v>
      </c>
      <c r="E124" s="47" t="s">
        <v>204</v>
      </c>
      <c r="F124" s="317">
        <v>565</v>
      </c>
      <c r="G124" s="317"/>
      <c r="H124" s="317">
        <f t="shared" si="43"/>
        <v>762.75</v>
      </c>
      <c r="I124" s="317">
        <f t="shared" ref="I124:I142" si="52">F124*0.95</f>
        <v>536.75</v>
      </c>
      <c r="J124" s="317">
        <f t="shared" si="41"/>
        <v>452</v>
      </c>
      <c r="L124" s="317">
        <f t="shared" si="34"/>
        <v>576.29999999999995</v>
      </c>
      <c r="M124" s="317">
        <f t="shared" si="35"/>
        <v>0</v>
      </c>
      <c r="N124" s="317">
        <f t="shared" si="36"/>
        <v>778.005</v>
      </c>
    </row>
    <row r="125" spans="1:14" s="44" customFormat="1" ht="32.25" customHeight="1" outlineLevel="1" thickBot="1">
      <c r="A125" s="301" t="s">
        <v>1634</v>
      </c>
      <c r="B125" s="419"/>
      <c r="C125" s="244" t="s">
        <v>929</v>
      </c>
      <c r="D125" s="47" t="s">
        <v>203</v>
      </c>
      <c r="E125" s="47" t="s">
        <v>204</v>
      </c>
      <c r="F125" s="317">
        <v>530</v>
      </c>
      <c r="G125" s="317"/>
      <c r="H125" s="317">
        <f t="shared" si="43"/>
        <v>715.5</v>
      </c>
      <c r="I125" s="317">
        <f t="shared" si="52"/>
        <v>503.5</v>
      </c>
      <c r="J125" s="317">
        <f t="shared" si="41"/>
        <v>424</v>
      </c>
      <c r="L125" s="317">
        <f t="shared" si="34"/>
        <v>540.6</v>
      </c>
      <c r="M125" s="317">
        <f t="shared" si="35"/>
        <v>0</v>
      </c>
      <c r="N125" s="317">
        <f t="shared" si="36"/>
        <v>729.81000000000006</v>
      </c>
    </row>
    <row r="126" spans="1:14" s="44" customFormat="1" ht="26.25" outlineLevel="1" thickBot="1">
      <c r="A126" s="301" t="s">
        <v>1634</v>
      </c>
      <c r="B126" s="419"/>
      <c r="C126" s="244" t="s">
        <v>1197</v>
      </c>
      <c r="D126" s="47" t="s">
        <v>202</v>
      </c>
      <c r="E126" s="47" t="s">
        <v>555</v>
      </c>
      <c r="F126" s="317">
        <v>645</v>
      </c>
      <c r="G126" s="317"/>
      <c r="H126" s="317">
        <f t="shared" si="43"/>
        <v>870.75000000000011</v>
      </c>
      <c r="I126" s="317">
        <f t="shared" si="52"/>
        <v>612.75</v>
      </c>
      <c r="J126" s="317">
        <f t="shared" si="41"/>
        <v>516</v>
      </c>
      <c r="L126" s="317">
        <f t="shared" si="34"/>
        <v>657.9</v>
      </c>
      <c r="M126" s="317">
        <f t="shared" si="35"/>
        <v>0</v>
      </c>
      <c r="N126" s="317">
        <f t="shared" si="36"/>
        <v>888.16500000000008</v>
      </c>
    </row>
    <row r="127" spans="1:14" s="44" customFormat="1" ht="26.25" outlineLevel="1" thickBot="1">
      <c r="A127" s="301" t="s">
        <v>1634</v>
      </c>
      <c r="B127" s="419"/>
      <c r="C127" s="244" t="s">
        <v>1198</v>
      </c>
      <c r="D127" s="47" t="s">
        <v>201</v>
      </c>
      <c r="E127" s="47" t="s">
        <v>555</v>
      </c>
      <c r="F127" s="317">
        <v>655</v>
      </c>
      <c r="G127" s="317"/>
      <c r="H127" s="317">
        <f t="shared" si="43"/>
        <v>884.25000000000011</v>
      </c>
      <c r="I127" s="317">
        <f t="shared" si="52"/>
        <v>622.25</v>
      </c>
      <c r="J127" s="317">
        <f t="shared" si="41"/>
        <v>524</v>
      </c>
      <c r="L127" s="317">
        <f t="shared" si="34"/>
        <v>668.1</v>
      </c>
      <c r="M127" s="317">
        <f t="shared" si="35"/>
        <v>0</v>
      </c>
      <c r="N127" s="317">
        <f t="shared" si="36"/>
        <v>901.93500000000017</v>
      </c>
    </row>
    <row r="128" spans="1:14" s="44" customFormat="1" ht="21.75" customHeight="1" outlineLevel="1" thickBot="1">
      <c r="A128" s="301"/>
      <c r="B128" s="419" t="s">
        <v>988</v>
      </c>
      <c r="C128" s="244" t="s">
        <v>2112</v>
      </c>
      <c r="D128" s="124" t="s">
        <v>2118</v>
      </c>
      <c r="E128" s="47"/>
      <c r="F128" s="317">
        <v>1020</v>
      </c>
      <c r="G128" s="317"/>
      <c r="H128" s="317">
        <f t="shared" ref="H128:H137" si="53">F128*1.35</f>
        <v>1377</v>
      </c>
      <c r="I128" s="317">
        <f t="shared" ref="I128:I137" si="54">F128*0.95</f>
        <v>969</v>
      </c>
      <c r="J128" s="317">
        <f t="shared" ref="J128:J137" si="55">F128*0.8</f>
        <v>816</v>
      </c>
      <c r="L128" s="317">
        <f t="shared" si="34"/>
        <v>1040.4000000000001</v>
      </c>
      <c r="M128" s="317">
        <f t="shared" si="35"/>
        <v>0</v>
      </c>
      <c r="N128" s="317">
        <f t="shared" si="36"/>
        <v>1404.54</v>
      </c>
    </row>
    <row r="129" spans="1:14" s="44" customFormat="1" ht="21.75" customHeight="1" outlineLevel="1" thickBot="1">
      <c r="A129" s="301"/>
      <c r="B129" s="419" t="s">
        <v>988</v>
      </c>
      <c r="C129" s="244" t="s">
        <v>2113</v>
      </c>
      <c r="D129" s="124" t="s">
        <v>2119</v>
      </c>
      <c r="E129" s="47"/>
      <c r="F129" s="317">
        <v>2020</v>
      </c>
      <c r="G129" s="317"/>
      <c r="H129" s="317">
        <f t="shared" si="53"/>
        <v>2727</v>
      </c>
      <c r="I129" s="317">
        <f t="shared" si="54"/>
        <v>1919</v>
      </c>
      <c r="J129" s="317">
        <f t="shared" si="55"/>
        <v>1616</v>
      </c>
      <c r="L129" s="317">
        <f t="shared" si="34"/>
        <v>2060.4</v>
      </c>
      <c r="M129" s="317">
        <f t="shared" si="35"/>
        <v>0</v>
      </c>
      <c r="N129" s="317">
        <f t="shared" si="36"/>
        <v>2781.54</v>
      </c>
    </row>
    <row r="130" spans="1:14" s="44" customFormat="1" ht="27.75" customHeight="1" outlineLevel="1" thickBot="1">
      <c r="A130" s="301"/>
      <c r="B130" s="419" t="s">
        <v>988</v>
      </c>
      <c r="C130" s="244" t="s">
        <v>2114</v>
      </c>
      <c r="D130" s="124" t="s">
        <v>2120</v>
      </c>
      <c r="E130" s="47"/>
      <c r="F130" s="317">
        <v>1430</v>
      </c>
      <c r="G130" s="317"/>
      <c r="H130" s="317">
        <f t="shared" si="53"/>
        <v>1930.5000000000002</v>
      </c>
      <c r="I130" s="317">
        <f t="shared" si="54"/>
        <v>1358.5</v>
      </c>
      <c r="J130" s="317">
        <f t="shared" si="55"/>
        <v>1144</v>
      </c>
      <c r="L130" s="317">
        <f t="shared" si="34"/>
        <v>1458.6000000000001</v>
      </c>
      <c r="M130" s="317">
        <f t="shared" si="35"/>
        <v>0</v>
      </c>
      <c r="N130" s="317">
        <f t="shared" si="36"/>
        <v>1969.1100000000004</v>
      </c>
    </row>
    <row r="131" spans="1:14" s="44" customFormat="1" ht="29.25" customHeight="1" outlineLevel="1" thickBot="1">
      <c r="A131" s="301"/>
      <c r="B131" s="419" t="s">
        <v>988</v>
      </c>
      <c r="C131" s="244" t="s">
        <v>2115</v>
      </c>
      <c r="D131" s="124" t="s">
        <v>2121</v>
      </c>
      <c r="E131" s="47"/>
      <c r="F131" s="317">
        <v>1375</v>
      </c>
      <c r="G131" s="317"/>
      <c r="H131" s="317">
        <f t="shared" si="53"/>
        <v>1856.2500000000002</v>
      </c>
      <c r="I131" s="317">
        <f t="shared" si="54"/>
        <v>1306.25</v>
      </c>
      <c r="J131" s="317">
        <f t="shared" si="55"/>
        <v>1100</v>
      </c>
      <c r="L131" s="317">
        <f t="shared" si="34"/>
        <v>1402.5</v>
      </c>
      <c r="M131" s="317">
        <f t="shared" si="35"/>
        <v>0</v>
      </c>
      <c r="N131" s="317">
        <f t="shared" si="36"/>
        <v>1893.3750000000002</v>
      </c>
    </row>
    <row r="132" spans="1:14" s="44" customFormat="1" ht="29.25" customHeight="1" outlineLevel="1" thickBot="1">
      <c r="A132" s="301"/>
      <c r="B132" s="419" t="s">
        <v>988</v>
      </c>
      <c r="C132" s="244" t="s">
        <v>2147</v>
      </c>
      <c r="D132" s="124" t="s">
        <v>2153</v>
      </c>
      <c r="E132" s="47"/>
      <c r="F132" s="317">
        <v>4490</v>
      </c>
      <c r="G132" s="317"/>
      <c r="H132" s="317">
        <f t="shared" ref="H132:H136" si="56">F132*1.35</f>
        <v>6061.5</v>
      </c>
      <c r="I132" s="317">
        <f t="shared" ref="I132:I136" si="57">F132*0.95</f>
        <v>4265.5</v>
      </c>
      <c r="J132" s="317">
        <f t="shared" ref="J132:J136" si="58">F132*0.8</f>
        <v>3592</v>
      </c>
      <c r="L132" s="317">
        <f t="shared" si="34"/>
        <v>4579.8</v>
      </c>
      <c r="M132" s="317">
        <f t="shared" si="35"/>
        <v>0</v>
      </c>
      <c r="N132" s="317">
        <f t="shared" si="36"/>
        <v>6182.7300000000005</v>
      </c>
    </row>
    <row r="133" spans="1:14" s="44" customFormat="1" ht="29.25" customHeight="1" outlineLevel="1" thickBot="1">
      <c r="A133" s="301"/>
      <c r="B133" s="419" t="s">
        <v>988</v>
      </c>
      <c r="C133" s="244" t="s">
        <v>2148</v>
      </c>
      <c r="D133" s="124" t="s">
        <v>2154</v>
      </c>
      <c r="E133" s="47"/>
      <c r="F133" s="317">
        <v>3650</v>
      </c>
      <c r="G133" s="317"/>
      <c r="H133" s="317">
        <f t="shared" si="56"/>
        <v>4927.5</v>
      </c>
      <c r="I133" s="317">
        <f t="shared" si="57"/>
        <v>3467.5</v>
      </c>
      <c r="J133" s="317">
        <f t="shared" si="58"/>
        <v>2920</v>
      </c>
      <c r="L133" s="317">
        <f t="shared" si="34"/>
        <v>3723</v>
      </c>
      <c r="M133" s="317">
        <f t="shared" si="35"/>
        <v>0</v>
      </c>
      <c r="N133" s="317">
        <f t="shared" si="36"/>
        <v>5026.05</v>
      </c>
    </row>
    <row r="134" spans="1:14" s="44" customFormat="1" ht="29.25" customHeight="1" outlineLevel="1" thickBot="1">
      <c r="A134" s="301"/>
      <c r="B134" s="419" t="s">
        <v>988</v>
      </c>
      <c r="C134" s="244" t="s">
        <v>2149</v>
      </c>
      <c r="D134" s="124" t="s">
        <v>2155</v>
      </c>
      <c r="E134" s="47"/>
      <c r="F134" s="317">
        <v>5920</v>
      </c>
      <c r="G134" s="317"/>
      <c r="H134" s="317">
        <f t="shared" si="56"/>
        <v>7992.0000000000009</v>
      </c>
      <c r="I134" s="317">
        <f t="shared" si="57"/>
        <v>5624</v>
      </c>
      <c r="J134" s="317">
        <f t="shared" si="58"/>
        <v>4736</v>
      </c>
      <c r="L134" s="317">
        <f t="shared" si="34"/>
        <v>6038.4000000000005</v>
      </c>
      <c r="M134" s="317">
        <f t="shared" si="35"/>
        <v>0</v>
      </c>
      <c r="N134" s="317">
        <f t="shared" si="36"/>
        <v>8151.8400000000011</v>
      </c>
    </row>
    <row r="135" spans="1:14" s="44" customFormat="1" ht="29.25" customHeight="1" outlineLevel="1" thickBot="1">
      <c r="A135" s="301"/>
      <c r="B135" s="419" t="s">
        <v>988</v>
      </c>
      <c r="C135" s="244" t="s">
        <v>2150</v>
      </c>
      <c r="D135" s="124" t="s">
        <v>2156</v>
      </c>
      <c r="E135" s="47"/>
      <c r="F135" s="317">
        <v>6420</v>
      </c>
      <c r="G135" s="317"/>
      <c r="H135" s="317">
        <f t="shared" si="56"/>
        <v>8667</v>
      </c>
      <c r="I135" s="317">
        <f t="shared" si="57"/>
        <v>6099</v>
      </c>
      <c r="J135" s="317">
        <f t="shared" si="58"/>
        <v>5136</v>
      </c>
      <c r="L135" s="317">
        <f t="shared" si="34"/>
        <v>6548.4000000000005</v>
      </c>
      <c r="M135" s="317">
        <f t="shared" si="35"/>
        <v>0</v>
      </c>
      <c r="N135" s="317">
        <f t="shared" si="36"/>
        <v>8840.34</v>
      </c>
    </row>
    <row r="136" spans="1:14" s="44" customFormat="1" ht="29.25" customHeight="1" outlineLevel="1" thickBot="1">
      <c r="A136" s="301"/>
      <c r="B136" s="419" t="s">
        <v>988</v>
      </c>
      <c r="C136" s="244" t="s">
        <v>2151</v>
      </c>
      <c r="D136" s="124" t="s">
        <v>2152</v>
      </c>
      <c r="E136" s="47"/>
      <c r="F136" s="317">
        <v>3820</v>
      </c>
      <c r="G136" s="317"/>
      <c r="H136" s="317">
        <f t="shared" si="56"/>
        <v>5157</v>
      </c>
      <c r="I136" s="317">
        <f t="shared" si="57"/>
        <v>3629</v>
      </c>
      <c r="J136" s="317">
        <f t="shared" si="58"/>
        <v>3056</v>
      </c>
      <c r="L136" s="317">
        <f t="shared" si="34"/>
        <v>3896.4</v>
      </c>
      <c r="M136" s="317">
        <f t="shared" si="35"/>
        <v>0</v>
      </c>
      <c r="N136" s="317">
        <f t="shared" si="36"/>
        <v>5260.14</v>
      </c>
    </row>
    <row r="137" spans="1:14" s="44" customFormat="1" ht="21.75" customHeight="1" outlineLevel="1" thickBot="1">
      <c r="A137" s="301"/>
      <c r="B137" s="419" t="s">
        <v>988</v>
      </c>
      <c r="C137" s="244" t="s">
        <v>2116</v>
      </c>
      <c r="D137" s="124" t="s">
        <v>2117</v>
      </c>
      <c r="E137" s="47"/>
      <c r="F137" s="317">
        <v>4600</v>
      </c>
      <c r="G137" s="317"/>
      <c r="H137" s="317">
        <f t="shared" si="53"/>
        <v>6210</v>
      </c>
      <c r="I137" s="317">
        <f t="shared" si="54"/>
        <v>4370</v>
      </c>
      <c r="J137" s="317">
        <f t="shared" si="55"/>
        <v>3680</v>
      </c>
      <c r="L137" s="317">
        <f t="shared" ref="L137:L162" si="59">F137*1.02</f>
        <v>4692</v>
      </c>
      <c r="M137" s="317">
        <f t="shared" ref="M137:M162" si="60">G137*1.02</f>
        <v>0</v>
      </c>
      <c r="N137" s="317">
        <f t="shared" ref="N137:N162" si="61">H137*1.02</f>
        <v>6334.2</v>
      </c>
    </row>
    <row r="138" spans="1:14" s="44" customFormat="1" ht="26.25" customHeight="1" outlineLevel="1" thickBot="1">
      <c r="A138" s="301"/>
      <c r="B138" s="419" t="s">
        <v>988</v>
      </c>
      <c r="C138" s="244" t="s">
        <v>2168</v>
      </c>
      <c r="D138" s="124" t="s">
        <v>2170</v>
      </c>
      <c r="E138" s="47"/>
      <c r="F138" s="317">
        <v>658</v>
      </c>
      <c r="G138" s="317"/>
      <c r="H138" s="317">
        <f t="shared" ref="H138:H139" si="62">F138*1.35</f>
        <v>888.30000000000007</v>
      </c>
      <c r="I138" s="317">
        <f t="shared" ref="I138:I139" si="63">F138*0.95</f>
        <v>625.1</v>
      </c>
      <c r="J138" s="317">
        <f t="shared" ref="J138:J139" si="64">F138*0.8</f>
        <v>526.4</v>
      </c>
      <c r="L138" s="317">
        <f t="shared" si="59"/>
        <v>671.16</v>
      </c>
      <c r="M138" s="317">
        <f t="shared" si="60"/>
        <v>0</v>
      </c>
      <c r="N138" s="317">
        <f t="shared" si="61"/>
        <v>906.06600000000003</v>
      </c>
    </row>
    <row r="139" spans="1:14" s="44" customFormat="1" ht="27.75" customHeight="1" outlineLevel="1" thickBot="1">
      <c r="A139" s="301"/>
      <c r="B139" s="419" t="s">
        <v>988</v>
      </c>
      <c r="C139" s="244" t="s">
        <v>2169</v>
      </c>
      <c r="D139" s="124" t="s">
        <v>2171</v>
      </c>
      <c r="E139" s="47"/>
      <c r="F139" s="317">
        <v>590</v>
      </c>
      <c r="G139" s="317"/>
      <c r="H139" s="317">
        <f t="shared" si="62"/>
        <v>796.5</v>
      </c>
      <c r="I139" s="317">
        <f t="shared" si="63"/>
        <v>560.5</v>
      </c>
      <c r="J139" s="317">
        <f t="shared" si="64"/>
        <v>472</v>
      </c>
      <c r="L139" s="317">
        <f t="shared" si="59"/>
        <v>601.79999999999995</v>
      </c>
      <c r="M139" s="317">
        <f t="shared" si="60"/>
        <v>0</v>
      </c>
      <c r="N139" s="317">
        <f t="shared" si="61"/>
        <v>812.43000000000006</v>
      </c>
    </row>
    <row r="140" spans="1:14" s="44" customFormat="1" ht="29.25" customHeight="1" outlineLevel="1" thickBot="1">
      <c r="A140" s="301" t="s">
        <v>1594</v>
      </c>
      <c r="B140" s="418"/>
      <c r="C140" s="244" t="s">
        <v>1199</v>
      </c>
      <c r="D140" s="47" t="s">
        <v>197</v>
      </c>
      <c r="E140" s="86" t="s">
        <v>198</v>
      </c>
      <c r="F140" s="317">
        <v>890</v>
      </c>
      <c r="G140" s="317"/>
      <c r="H140" s="317">
        <f t="shared" si="43"/>
        <v>1201.5</v>
      </c>
      <c r="I140" s="317">
        <f t="shared" si="52"/>
        <v>845.5</v>
      </c>
      <c r="J140" s="317">
        <f t="shared" si="41"/>
        <v>712</v>
      </c>
      <c r="L140" s="317">
        <f t="shared" si="59"/>
        <v>907.80000000000007</v>
      </c>
      <c r="M140" s="317">
        <f t="shared" si="60"/>
        <v>0</v>
      </c>
      <c r="N140" s="317">
        <f t="shared" si="61"/>
        <v>1225.53</v>
      </c>
    </row>
    <row r="141" spans="1:14" s="44" customFormat="1" ht="30.75" customHeight="1" outlineLevel="1" thickBot="1">
      <c r="A141" s="301" t="s">
        <v>1440</v>
      </c>
      <c r="B141" s="418"/>
      <c r="C141" s="46" t="s">
        <v>695</v>
      </c>
      <c r="D141" s="124" t="s">
        <v>199</v>
      </c>
      <c r="E141" s="86" t="s">
        <v>200</v>
      </c>
      <c r="F141" s="317">
        <v>995</v>
      </c>
      <c r="G141" s="317"/>
      <c r="H141" s="317">
        <f t="shared" si="43"/>
        <v>1343.25</v>
      </c>
      <c r="I141" s="317">
        <f t="shared" si="52"/>
        <v>945.25</v>
      </c>
      <c r="J141" s="317">
        <f t="shared" si="41"/>
        <v>796</v>
      </c>
      <c r="L141" s="317">
        <f t="shared" si="59"/>
        <v>1014.9</v>
      </c>
      <c r="M141" s="317">
        <f t="shared" si="60"/>
        <v>0</v>
      </c>
      <c r="N141" s="317">
        <f t="shared" si="61"/>
        <v>1370.115</v>
      </c>
    </row>
    <row r="142" spans="1:14" s="44" customFormat="1" ht="26.25" outlineLevel="1" thickBot="1">
      <c r="A142" s="301" t="s">
        <v>1594</v>
      </c>
      <c r="B142" s="425"/>
      <c r="C142" s="74" t="s">
        <v>694</v>
      </c>
      <c r="D142" s="75" t="s">
        <v>195</v>
      </c>
      <c r="E142" s="75" t="s">
        <v>196</v>
      </c>
      <c r="F142" s="317">
        <v>2230</v>
      </c>
      <c r="G142" s="317"/>
      <c r="H142" s="317">
        <f t="shared" si="43"/>
        <v>3010.5</v>
      </c>
      <c r="I142" s="317">
        <f t="shared" si="52"/>
        <v>2118.5</v>
      </c>
      <c r="J142" s="317">
        <f t="shared" si="41"/>
        <v>1784</v>
      </c>
      <c r="L142" s="317">
        <f t="shared" si="59"/>
        <v>2274.6</v>
      </c>
      <c r="M142" s="317">
        <f t="shared" si="60"/>
        <v>0</v>
      </c>
      <c r="N142" s="317">
        <f t="shared" si="61"/>
        <v>3070.71</v>
      </c>
    </row>
    <row r="143" spans="1:14" s="44" customFormat="1" ht="15.75" thickBot="1">
      <c r="A143" s="301" t="s">
        <v>1594</v>
      </c>
      <c r="B143" s="420" t="s">
        <v>1352</v>
      </c>
      <c r="C143" s="30" t="s">
        <v>1356</v>
      </c>
      <c r="D143" s="31"/>
      <c r="E143" s="32" t="s">
        <v>1123</v>
      </c>
      <c r="F143" s="317"/>
      <c r="G143" s="317"/>
      <c r="H143" s="317"/>
      <c r="I143" s="317"/>
      <c r="J143" s="317"/>
      <c r="L143" s="317">
        <f t="shared" si="59"/>
        <v>0</v>
      </c>
      <c r="M143" s="317">
        <f t="shared" si="60"/>
        <v>0</v>
      </c>
      <c r="N143" s="317">
        <f t="shared" si="61"/>
        <v>0</v>
      </c>
    </row>
    <row r="144" spans="1:14" s="44" customFormat="1" ht="26.25" outlineLevel="1" thickBot="1">
      <c r="A144" s="301" t="s">
        <v>1594</v>
      </c>
      <c r="B144" s="432"/>
      <c r="C144" s="68" t="s">
        <v>649</v>
      </c>
      <c r="D144" s="49" t="s">
        <v>650</v>
      </c>
      <c r="E144" s="86" t="s">
        <v>126</v>
      </c>
      <c r="F144" s="317">
        <v>1040</v>
      </c>
      <c r="G144" s="317"/>
      <c r="H144" s="317">
        <f t="shared" si="43"/>
        <v>1404</v>
      </c>
      <c r="I144" s="317">
        <f t="shared" ref="I144:I145" si="65">F144*0.95</f>
        <v>988</v>
      </c>
      <c r="J144" s="317">
        <f t="shared" ref="J144:J152" si="66">F144*0.8</f>
        <v>832</v>
      </c>
      <c r="L144" s="317">
        <f t="shared" si="59"/>
        <v>1060.8</v>
      </c>
      <c r="M144" s="317">
        <f t="shared" si="60"/>
        <v>0</v>
      </c>
      <c r="N144" s="317">
        <f t="shared" si="61"/>
        <v>1432.08</v>
      </c>
    </row>
    <row r="145" spans="1:14" s="44" customFormat="1" ht="26.25" outlineLevel="1" thickBot="1">
      <c r="A145" s="301" t="s">
        <v>1594</v>
      </c>
      <c r="B145" s="432"/>
      <c r="C145" s="68" t="s">
        <v>651</v>
      </c>
      <c r="D145" s="49" t="s">
        <v>652</v>
      </c>
      <c r="E145" s="86" t="s">
        <v>126</v>
      </c>
      <c r="F145" s="317">
        <v>1175</v>
      </c>
      <c r="G145" s="317"/>
      <c r="H145" s="317">
        <f t="shared" si="43"/>
        <v>1586.25</v>
      </c>
      <c r="I145" s="317">
        <f t="shared" si="65"/>
        <v>1116.25</v>
      </c>
      <c r="J145" s="317">
        <f t="shared" si="66"/>
        <v>940</v>
      </c>
      <c r="L145" s="317">
        <f t="shared" si="59"/>
        <v>1198.5</v>
      </c>
      <c r="M145" s="317">
        <f t="shared" si="60"/>
        <v>0</v>
      </c>
      <c r="N145" s="317">
        <f t="shared" si="61"/>
        <v>1617.9750000000001</v>
      </c>
    </row>
    <row r="146" spans="1:14" ht="31.5" customHeight="1" outlineLevel="1" thickBot="1">
      <c r="A146" s="301" t="s">
        <v>1594</v>
      </c>
      <c r="B146" s="433"/>
      <c r="C146" s="374" t="s">
        <v>1553</v>
      </c>
      <c r="D146" s="375" t="s">
        <v>1555</v>
      </c>
      <c r="E146" s="87" t="s">
        <v>126</v>
      </c>
      <c r="F146" s="317">
        <v>1040</v>
      </c>
      <c r="G146" s="317"/>
      <c r="H146" s="317">
        <f t="shared" si="43"/>
        <v>1404</v>
      </c>
      <c r="I146" s="317">
        <f t="shared" ref="I146:I152" si="67">F146*0.95</f>
        <v>988</v>
      </c>
      <c r="J146" s="317">
        <f t="shared" si="66"/>
        <v>832</v>
      </c>
      <c r="L146" s="317">
        <f t="shared" si="59"/>
        <v>1060.8</v>
      </c>
      <c r="M146" s="317">
        <f t="shared" si="60"/>
        <v>0</v>
      </c>
      <c r="N146" s="317">
        <f t="shared" si="61"/>
        <v>1432.08</v>
      </c>
    </row>
    <row r="147" spans="1:14" ht="30.75" customHeight="1" outlineLevel="1" thickBot="1">
      <c r="A147" s="301" t="s">
        <v>1594</v>
      </c>
      <c r="B147" s="434"/>
      <c r="C147" s="68" t="s">
        <v>1554</v>
      </c>
      <c r="D147" s="49" t="s">
        <v>1556</v>
      </c>
      <c r="E147" s="87" t="s">
        <v>126</v>
      </c>
      <c r="F147" s="317">
        <v>1175</v>
      </c>
      <c r="G147" s="317"/>
      <c r="H147" s="317">
        <f t="shared" si="43"/>
        <v>1586.25</v>
      </c>
      <c r="I147" s="317">
        <f t="shared" si="67"/>
        <v>1116.25</v>
      </c>
      <c r="J147" s="317">
        <f t="shared" si="66"/>
        <v>940</v>
      </c>
      <c r="L147" s="317">
        <f t="shared" si="59"/>
        <v>1198.5</v>
      </c>
      <c r="M147" s="317">
        <f t="shared" si="60"/>
        <v>0</v>
      </c>
      <c r="N147" s="317">
        <f t="shared" si="61"/>
        <v>1617.9750000000001</v>
      </c>
    </row>
    <row r="148" spans="1:14" ht="30.75" customHeight="1" outlineLevel="1" thickBot="1">
      <c r="A148" s="301"/>
      <c r="B148" s="489" t="s">
        <v>988</v>
      </c>
      <c r="C148" s="491" t="s">
        <v>2196</v>
      </c>
      <c r="D148" s="490" t="s">
        <v>2197</v>
      </c>
      <c r="E148" s="87"/>
      <c r="F148" s="317">
        <v>680</v>
      </c>
      <c r="G148" s="317"/>
      <c r="H148" s="317">
        <f t="shared" ref="H148" si="68">F148*1.35</f>
        <v>918.00000000000011</v>
      </c>
      <c r="I148" s="317">
        <f t="shared" ref="I148" si="69">F148*0.95</f>
        <v>646</v>
      </c>
      <c r="J148" s="317">
        <f t="shared" ref="J148" si="70">F148*0.8</f>
        <v>544</v>
      </c>
      <c r="L148" s="317">
        <f t="shared" si="59"/>
        <v>693.6</v>
      </c>
      <c r="M148" s="317">
        <f t="shared" si="60"/>
        <v>0</v>
      </c>
      <c r="N148" s="317">
        <f t="shared" si="61"/>
        <v>936.36000000000013</v>
      </c>
    </row>
    <row r="149" spans="1:14" s="44" customFormat="1" ht="26.25" outlineLevel="1" thickBot="1">
      <c r="A149" s="301" t="s">
        <v>1634</v>
      </c>
      <c r="B149" s="422"/>
      <c r="C149" s="84" t="s">
        <v>647</v>
      </c>
      <c r="D149" s="41" t="s">
        <v>124</v>
      </c>
      <c r="E149" s="255" t="s">
        <v>1547</v>
      </c>
      <c r="F149" s="317">
        <v>760</v>
      </c>
      <c r="G149" s="317"/>
      <c r="H149" s="317">
        <f t="shared" si="43"/>
        <v>1026</v>
      </c>
      <c r="I149" s="317">
        <f t="shared" si="67"/>
        <v>722</v>
      </c>
      <c r="J149" s="317">
        <f t="shared" si="66"/>
        <v>608</v>
      </c>
      <c r="L149" s="317">
        <f t="shared" si="59"/>
        <v>775.2</v>
      </c>
      <c r="M149" s="317">
        <f t="shared" si="60"/>
        <v>0</v>
      </c>
      <c r="N149" s="317">
        <f t="shared" si="61"/>
        <v>1046.52</v>
      </c>
    </row>
    <row r="150" spans="1:14" s="44" customFormat="1" ht="26.25" outlineLevel="1" thickBot="1">
      <c r="A150" s="301" t="s">
        <v>1634</v>
      </c>
      <c r="B150" s="418"/>
      <c r="C150" s="68" t="s">
        <v>648</v>
      </c>
      <c r="D150" s="47" t="s">
        <v>125</v>
      </c>
      <c r="E150" s="255" t="s">
        <v>126</v>
      </c>
      <c r="F150" s="317">
        <v>720</v>
      </c>
      <c r="G150" s="317"/>
      <c r="H150" s="317">
        <f t="shared" si="43"/>
        <v>972.00000000000011</v>
      </c>
      <c r="I150" s="317">
        <f t="shared" si="67"/>
        <v>684</v>
      </c>
      <c r="J150" s="317">
        <f t="shared" si="66"/>
        <v>576</v>
      </c>
      <c r="L150" s="317">
        <f t="shared" si="59"/>
        <v>734.4</v>
      </c>
      <c r="M150" s="317">
        <f t="shared" si="60"/>
        <v>0</v>
      </c>
      <c r="N150" s="317">
        <f t="shared" si="61"/>
        <v>991.44000000000017</v>
      </c>
    </row>
    <row r="151" spans="1:14" s="44" customFormat="1" ht="26.25" outlineLevel="1" thickBot="1">
      <c r="A151" s="301" t="s">
        <v>1634</v>
      </c>
      <c r="B151" s="418"/>
      <c r="C151" s="245" t="s">
        <v>1635</v>
      </c>
      <c r="D151" s="124" t="s">
        <v>1636</v>
      </c>
      <c r="E151" s="255" t="s">
        <v>1637</v>
      </c>
      <c r="F151" s="317">
        <v>255</v>
      </c>
      <c r="G151" s="365"/>
      <c r="H151" s="317">
        <f t="shared" si="43"/>
        <v>344.25</v>
      </c>
      <c r="I151" s="317">
        <f t="shared" si="67"/>
        <v>242.25</v>
      </c>
      <c r="J151" s="317">
        <f t="shared" si="66"/>
        <v>204</v>
      </c>
      <c r="L151" s="317">
        <f t="shared" si="59"/>
        <v>260.10000000000002</v>
      </c>
      <c r="M151" s="317">
        <f t="shared" si="60"/>
        <v>0</v>
      </c>
      <c r="N151" s="317">
        <f t="shared" si="61"/>
        <v>351.13499999999999</v>
      </c>
    </row>
    <row r="152" spans="1:14" s="44" customFormat="1" ht="26.25" outlineLevel="1" thickBot="1">
      <c r="A152" s="301" t="s">
        <v>1634</v>
      </c>
      <c r="B152" s="418"/>
      <c r="C152" s="245" t="s">
        <v>1638</v>
      </c>
      <c r="D152" s="124" t="s">
        <v>1639</v>
      </c>
      <c r="E152" s="255" t="s">
        <v>1637</v>
      </c>
      <c r="F152" s="317">
        <v>230</v>
      </c>
      <c r="G152" s="365"/>
      <c r="H152" s="317">
        <f t="shared" si="43"/>
        <v>310.5</v>
      </c>
      <c r="I152" s="317">
        <f t="shared" si="67"/>
        <v>218.5</v>
      </c>
      <c r="J152" s="317">
        <f t="shared" si="66"/>
        <v>184</v>
      </c>
      <c r="L152" s="317">
        <f t="shared" si="59"/>
        <v>234.6</v>
      </c>
      <c r="M152" s="317">
        <f t="shared" si="60"/>
        <v>0</v>
      </c>
      <c r="N152" s="317">
        <f t="shared" si="61"/>
        <v>316.70999999999998</v>
      </c>
    </row>
    <row r="153" spans="1:14" ht="15.75" thickBot="1">
      <c r="A153" s="402"/>
      <c r="B153" s="435"/>
      <c r="C153" s="403" t="s">
        <v>1919</v>
      </c>
      <c r="D153" s="404"/>
      <c r="E153" s="405" t="s">
        <v>1123</v>
      </c>
      <c r="F153" s="406"/>
      <c r="G153" s="406"/>
      <c r="H153" s="406"/>
      <c r="I153" s="406"/>
      <c r="J153" s="406"/>
      <c r="L153" s="317">
        <f t="shared" si="59"/>
        <v>0</v>
      </c>
      <c r="M153" s="317">
        <f t="shared" si="60"/>
        <v>0</v>
      </c>
      <c r="N153" s="317">
        <f t="shared" si="61"/>
        <v>0</v>
      </c>
    </row>
    <row r="154" spans="1:14" ht="51.75" thickBot="1">
      <c r="A154" s="402"/>
      <c r="B154" s="418"/>
      <c r="C154" s="407" t="s">
        <v>1920</v>
      </c>
      <c r="D154" s="408" t="s">
        <v>1921</v>
      </c>
      <c r="E154" s="409" t="s">
        <v>1941</v>
      </c>
      <c r="F154" s="406">
        <v>3920</v>
      </c>
      <c r="G154" s="406"/>
      <c r="H154" s="406">
        <f t="shared" ref="H154:H162" si="71">F154*1.35</f>
        <v>5292</v>
      </c>
      <c r="I154" s="406">
        <f t="shared" ref="I154:I162" si="72">F154*0.95</f>
        <v>3724</v>
      </c>
      <c r="J154" s="406">
        <f t="shared" ref="J154:J162" si="73">F154*0.8</f>
        <v>3136</v>
      </c>
      <c r="L154" s="317">
        <f t="shared" si="59"/>
        <v>3998.4</v>
      </c>
      <c r="M154" s="317">
        <f t="shared" si="60"/>
        <v>0</v>
      </c>
      <c r="N154" s="317">
        <f t="shared" si="61"/>
        <v>5397.84</v>
      </c>
    </row>
    <row r="155" spans="1:14" ht="51.75" thickBot="1">
      <c r="A155" s="402"/>
      <c r="B155" s="418"/>
      <c r="C155" s="407" t="s">
        <v>1922</v>
      </c>
      <c r="D155" s="408" t="s">
        <v>1923</v>
      </c>
      <c r="E155" s="409" t="s">
        <v>1941</v>
      </c>
      <c r="F155" s="406">
        <v>4000</v>
      </c>
      <c r="G155" s="406"/>
      <c r="H155" s="406">
        <f t="shared" si="71"/>
        <v>5400</v>
      </c>
      <c r="I155" s="406">
        <f t="shared" si="72"/>
        <v>3800</v>
      </c>
      <c r="J155" s="406">
        <f t="shared" si="73"/>
        <v>3200</v>
      </c>
      <c r="L155" s="317">
        <f t="shared" si="59"/>
        <v>4080</v>
      </c>
      <c r="M155" s="317">
        <f t="shared" si="60"/>
        <v>0</v>
      </c>
      <c r="N155" s="317">
        <f t="shared" si="61"/>
        <v>5508</v>
      </c>
    </row>
    <row r="156" spans="1:14" ht="39" thickBot="1">
      <c r="A156" s="402"/>
      <c r="B156" s="418"/>
      <c r="C156" s="407" t="s">
        <v>1924</v>
      </c>
      <c r="D156" s="408" t="s">
        <v>1925</v>
      </c>
      <c r="E156" s="409" t="s">
        <v>1926</v>
      </c>
      <c r="F156" s="406">
        <v>3030</v>
      </c>
      <c r="G156" s="406"/>
      <c r="H156" s="406">
        <f t="shared" si="71"/>
        <v>4090.5000000000005</v>
      </c>
      <c r="I156" s="406">
        <f t="shared" si="72"/>
        <v>2878.5</v>
      </c>
      <c r="J156" s="406">
        <f t="shared" si="73"/>
        <v>2424</v>
      </c>
      <c r="L156" s="317">
        <f t="shared" si="59"/>
        <v>3090.6</v>
      </c>
      <c r="M156" s="317">
        <f t="shared" si="60"/>
        <v>0</v>
      </c>
      <c r="N156" s="317">
        <f t="shared" si="61"/>
        <v>4172.3100000000004</v>
      </c>
    </row>
    <row r="157" spans="1:14" ht="39" thickBot="1">
      <c r="A157" s="402"/>
      <c r="B157" s="418"/>
      <c r="C157" s="410" t="s">
        <v>1927</v>
      </c>
      <c r="D157" s="408" t="s">
        <v>1928</v>
      </c>
      <c r="E157" s="409" t="s">
        <v>1926</v>
      </c>
      <c r="F157" s="406">
        <v>3140</v>
      </c>
      <c r="G157" s="406"/>
      <c r="H157" s="406">
        <f t="shared" si="71"/>
        <v>4239</v>
      </c>
      <c r="I157" s="406">
        <f t="shared" si="72"/>
        <v>2983</v>
      </c>
      <c r="J157" s="406">
        <f t="shared" si="73"/>
        <v>2512</v>
      </c>
      <c r="L157" s="317">
        <f t="shared" si="59"/>
        <v>3202.8</v>
      </c>
      <c r="M157" s="317">
        <f t="shared" si="60"/>
        <v>0</v>
      </c>
      <c r="N157" s="317">
        <f t="shared" si="61"/>
        <v>4323.78</v>
      </c>
    </row>
    <row r="158" spans="1:14" ht="26.25" thickBot="1">
      <c r="A158" s="402"/>
      <c r="B158" s="418"/>
      <c r="C158" s="411" t="s">
        <v>1929</v>
      </c>
      <c r="D158" s="408" t="s">
        <v>1930</v>
      </c>
      <c r="E158" s="412" t="s">
        <v>1942</v>
      </c>
      <c r="F158" s="406">
        <v>2820</v>
      </c>
      <c r="G158" s="406"/>
      <c r="H158" s="406">
        <f t="shared" si="71"/>
        <v>3807.0000000000005</v>
      </c>
      <c r="I158" s="406">
        <f t="shared" si="72"/>
        <v>2679</v>
      </c>
      <c r="J158" s="406">
        <f t="shared" si="73"/>
        <v>2256</v>
      </c>
      <c r="L158" s="317">
        <f t="shared" si="59"/>
        <v>2876.4</v>
      </c>
      <c r="M158" s="317">
        <f t="shared" si="60"/>
        <v>0</v>
      </c>
      <c r="N158" s="317">
        <f t="shared" si="61"/>
        <v>3883.1400000000003</v>
      </c>
    </row>
    <row r="159" spans="1:14" ht="26.25" thickBot="1">
      <c r="A159" s="402"/>
      <c r="B159" s="418"/>
      <c r="C159" s="407" t="s">
        <v>1931</v>
      </c>
      <c r="D159" s="408" t="s">
        <v>1932</v>
      </c>
      <c r="E159" s="412" t="s">
        <v>1942</v>
      </c>
      <c r="F159" s="406">
        <v>2740</v>
      </c>
      <c r="G159" s="406"/>
      <c r="H159" s="406">
        <f t="shared" si="71"/>
        <v>3699.0000000000005</v>
      </c>
      <c r="I159" s="406">
        <f t="shared" si="72"/>
        <v>2603</v>
      </c>
      <c r="J159" s="406">
        <f t="shared" si="73"/>
        <v>2192</v>
      </c>
      <c r="L159" s="317">
        <f t="shared" si="59"/>
        <v>2794.8</v>
      </c>
      <c r="M159" s="317">
        <f t="shared" si="60"/>
        <v>0</v>
      </c>
      <c r="N159" s="317">
        <f t="shared" si="61"/>
        <v>3772.9800000000005</v>
      </c>
    </row>
    <row r="160" spans="1:14" ht="26.25" thickBot="1">
      <c r="A160" s="402"/>
      <c r="B160" s="418"/>
      <c r="C160" s="410" t="s">
        <v>1933</v>
      </c>
      <c r="D160" s="408" t="s">
        <v>1934</v>
      </c>
      <c r="E160" s="412" t="s">
        <v>1935</v>
      </c>
      <c r="F160" s="406">
        <v>4000</v>
      </c>
      <c r="G160" s="406"/>
      <c r="H160" s="406">
        <f t="shared" si="71"/>
        <v>5400</v>
      </c>
      <c r="I160" s="406">
        <f t="shared" si="72"/>
        <v>3800</v>
      </c>
      <c r="J160" s="406">
        <f t="shared" si="73"/>
        <v>3200</v>
      </c>
      <c r="L160" s="317">
        <f t="shared" si="59"/>
        <v>4080</v>
      </c>
      <c r="M160" s="317">
        <f t="shared" si="60"/>
        <v>0</v>
      </c>
      <c r="N160" s="317">
        <f t="shared" si="61"/>
        <v>5508</v>
      </c>
    </row>
    <row r="161" spans="1:14" ht="26.25" thickBot="1">
      <c r="A161" s="402"/>
      <c r="B161" s="418"/>
      <c r="C161" s="411" t="s">
        <v>1936</v>
      </c>
      <c r="D161" s="408" t="s">
        <v>1937</v>
      </c>
      <c r="E161" s="412" t="s">
        <v>1935</v>
      </c>
      <c r="F161" s="406">
        <v>4000</v>
      </c>
      <c r="G161" s="406"/>
      <c r="H161" s="406">
        <f t="shared" si="71"/>
        <v>5400</v>
      </c>
      <c r="I161" s="406">
        <f t="shared" si="72"/>
        <v>3800</v>
      </c>
      <c r="J161" s="406">
        <f t="shared" si="73"/>
        <v>3200</v>
      </c>
      <c r="L161" s="317">
        <f t="shared" si="59"/>
        <v>4080</v>
      </c>
      <c r="M161" s="317">
        <f t="shared" si="60"/>
        <v>0</v>
      </c>
      <c r="N161" s="317">
        <f t="shared" si="61"/>
        <v>5508</v>
      </c>
    </row>
    <row r="162" spans="1:14" ht="38.25">
      <c r="A162" s="402"/>
      <c r="B162" s="418"/>
      <c r="C162" s="407" t="s">
        <v>1938</v>
      </c>
      <c r="D162" s="408" t="s">
        <v>1939</v>
      </c>
      <c r="E162" s="413" t="s">
        <v>1940</v>
      </c>
      <c r="F162" s="406">
        <v>4090</v>
      </c>
      <c r="G162" s="406"/>
      <c r="H162" s="406">
        <f t="shared" si="71"/>
        <v>5521.5</v>
      </c>
      <c r="I162" s="406">
        <f t="shared" si="72"/>
        <v>3885.5</v>
      </c>
      <c r="J162" s="406">
        <f t="shared" si="73"/>
        <v>3272</v>
      </c>
      <c r="L162" s="317">
        <f t="shared" si="59"/>
        <v>4171.8</v>
      </c>
      <c r="M162" s="317">
        <f t="shared" si="60"/>
        <v>0</v>
      </c>
      <c r="N162" s="317">
        <f t="shared" si="61"/>
        <v>5631.93</v>
      </c>
    </row>
  </sheetData>
  <sheetProtection algorithmName="SHA-512" hashValue="PbeyLfGtU/LUFhHE0L1LDK1ExJhe1pi4etfWTd1ospaVhQqU0tuUflZJBYKxdQJP6SzdZW0eTgQAIRll/SHd3A==" saltValue="noEzEcVM86cwNRQeoD9/TA==" spinCount="100000" sheet="1" objects="1" scenarios="1"/>
  <autoFilter ref="B4:F153" xr:uid="{00000000-0009-0000-0000-000004000000}"/>
  <sortState ref="C120:F128">
    <sortCondition ref="F120:F128"/>
  </sortState>
  <customSheetViews>
    <customSheetView guid="{4BAD0D13-EDEF-429F-8AFE-BF9B89120DC2}" fitToPage="1" showAutoFilter="1" hiddenRows="1">
      <pane xSplit="3" ySplit="5" topLeftCell="D22" activePane="bottomRight" state="frozen"/>
      <selection pane="bottomRight" activeCell="D99" sqref="D99"/>
      <pageMargins left="0.78740157480314965" right="0.78740157480314965" top="0.86614173228346458" bottom="0.39370078740157483" header="0.31496062992125984" footer="0.31496062992125984"/>
      <pageSetup paperSize="9" scale="88" orientation="portrait" r:id="rId1"/>
      <headerFooter>
        <oddHeader>&amp;L(495) 797-61-51Москва(812) 385-20-45С-Петербург&amp;C&amp;Gwww.prabo.ru&amp;R(4932) 37-14-88 Иваново(347) 246-94-13 Уфа</oddHeader>
      </headerFooter>
      <autoFilter ref="A4:E129" xr:uid="{00000000-0000-0000-0000-000000000000}"/>
    </customSheetView>
  </customSheetViews>
  <dataValidations count="4">
    <dataValidation type="list" allowBlank="1" showInputMessage="1" showErrorMessage="1" sqref="B154:B162 B7:B152" xr:uid="{00000000-0002-0000-0400-000000000000}">
      <formula1>статус</formula1>
    </dataValidation>
    <dataValidation type="list" allowBlank="1" showInputMessage="1" showErrorMessage="1" sqref="B153" xr:uid="{00000000-0002-0000-0400-000001000000}">
      <formula1>статус</formula1>
      <formula2>0</formula2>
    </dataValidation>
    <dataValidation type="list" allowBlank="1" showInputMessage="1" showErrorMessage="1" sqref="A153:A162" xr:uid="{00000000-0002-0000-0400-000002000000}">
      <formula1>сегмент</formula1>
      <formula2>0</formula2>
    </dataValidation>
    <dataValidation type="list" allowBlank="1" showInputMessage="1" showErrorMessage="1" sqref="A7:A152" xr:uid="{00000000-0002-0000-0400-000003000000}">
      <formula1>сегмент</formula1>
    </dataValidation>
  </dataValidations>
  <hyperlinks>
    <hyperlink ref="E6" location="Оглавление" display="вернуться в Оглавление" xr:uid="{00000000-0004-0000-0400-000000000000}"/>
    <hyperlink ref="E17" location="Оглавление" display="вернуться в Оглавление" xr:uid="{00000000-0004-0000-0400-000001000000}"/>
    <hyperlink ref="E18" location="Оглавление" display="вернуться в Оглавление" xr:uid="{00000000-0004-0000-0400-000002000000}"/>
    <hyperlink ref="E27" location="Оглавление" display="вернуться в Оглавление" xr:uid="{00000000-0004-0000-0400-000003000000}"/>
    <hyperlink ref="E53" location="Оглавление" display="вернуться в Оглавление" xr:uid="{00000000-0004-0000-0400-000004000000}"/>
    <hyperlink ref="E88" location="Оглавление" display="вернуться в Оглавление" xr:uid="{00000000-0004-0000-0400-000005000000}"/>
    <hyperlink ref="E45" location="Оглавление" display="вернуться в Оглавление" xr:uid="{00000000-0004-0000-0400-000006000000}"/>
    <hyperlink ref="E143" location="Оглавление" display="вернуться в Оглавление" xr:uid="{00000000-0004-0000-0400-000007000000}"/>
    <hyperlink ref="E153" location="Оглавление" display="вернуться в Оглавление" xr:uid="{00000000-0004-0000-0400-000008000000}"/>
  </hyperlinks>
  <pageMargins left="0.23622047244094491" right="0.23622047244094491" top="0.86614173228346458" bottom="0.39370078740157483" header="0.31496062992125984" footer="0.31496062992125984"/>
  <pageSetup paperSize="9" scale="66" fitToHeight="0" orientation="portrait" r:id="rId2"/>
  <headerFooter>
    <oddHeader>&amp;L(495) 797-61-51Москва(812) 385-20-45С-Петербург&amp;C&amp;Gwww.prabo.ru&amp;R(4932) 37-14-88 Иваново(347) 246-94-13 Уфа</oddHeader>
  </headerFooter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5" operator="containsText" id="{7C1F7AD4-DB9D-4C0C-952F-999C4689694A}">
            <xm:f>NOT(ISERROR(SEARCH("sale",B7)))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56" operator="containsText" id="{75F084EF-F24F-4418-B1A8-649DC2987ADD}">
            <xm:f>NOT(ISERROR(SEARCH("new",B7)))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57" operator="containsText" id="{5459F2A3-2BF9-4EE3-8FB4-B4E0CE1EA4D8}">
            <xm:f>NOT(ISERROR(SEARCH("spec",B7)))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B7:B27 B38:B39 B35:B36 B30:B33 B53:B72 B140:B153 B74:B137 B41:B48</xm:sqref>
        </x14:conditionalFormatting>
        <x14:conditionalFormatting xmlns:xm="http://schemas.microsoft.com/office/excel/2006/main">
          <x14:cfRule type="containsText" priority="52" operator="containsText" id="{D79123B6-B314-4407-A0CB-2D074B8C171E}">
            <xm:f>NOT(ISERROR(SEARCH("sale",B49)))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53" operator="containsText" id="{EC9E072C-0E69-49CE-8E88-7325129FB555}">
            <xm:f>NOT(ISERROR(SEARCH("new",B49)))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54" operator="containsText" id="{DC7EEF47-4424-4178-A390-547C88DBC13F}">
            <xm:f>NOT(ISERROR(SEARCH("spec",B49)))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B49:B52</xm:sqref>
        </x14:conditionalFormatting>
        <x14:conditionalFormatting xmlns:xm="http://schemas.microsoft.com/office/excel/2006/main">
          <x14:cfRule type="containsText" priority="49" operator="containsText" id="{17F38AEC-FE9B-4BCA-931C-68C4ACD753EF}">
            <xm:f>NOT(ISERROR(SEARCH("sale",B37)))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50" operator="containsText" id="{32DCBB72-2DE2-419D-B82C-F91BE237E8A5}">
            <xm:f>NOT(ISERROR(SEARCH("new",B37)))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51" operator="containsText" id="{8A02E7D0-70AA-4ED3-B011-D562D45C89DA}">
            <xm:f>NOT(ISERROR(SEARCH("spec",B37)))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B37</xm:sqref>
        </x14:conditionalFormatting>
        <x14:conditionalFormatting xmlns:xm="http://schemas.microsoft.com/office/excel/2006/main">
          <x14:cfRule type="containsText" priority="46" operator="containsText" id="{BB04DF1A-225B-4E29-B082-33426DF8C5E9}">
            <xm:f>NOT(ISERROR(SEARCH("sale",B154)))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47" operator="containsText" id="{EAC88BE1-0AE0-466F-86D3-CC618205EEF6}">
            <xm:f>NOT(ISERROR(SEARCH("new",B154)))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48" operator="containsText" id="{7B771117-A84A-4A25-9E1B-03BF6C5509F9}">
            <xm:f>NOT(ISERROR(SEARCH("spec",B154)))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B154</xm:sqref>
        </x14:conditionalFormatting>
        <x14:conditionalFormatting xmlns:xm="http://schemas.microsoft.com/office/excel/2006/main">
          <x14:cfRule type="containsText" priority="43" operator="containsText" id="{0FA410C6-E085-4CC7-B553-6A260B51F055}">
            <xm:f>NOT(ISERROR(SEARCH("sale",B155)))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44" operator="containsText" id="{40AE25BF-089B-413C-B584-2AECD5260FAF}">
            <xm:f>NOT(ISERROR(SEARCH("new",B155)))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45" operator="containsText" id="{7E629790-E89D-4168-9D39-64FF9DA85190}">
            <xm:f>NOT(ISERROR(SEARCH("spec",B155)))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B155</xm:sqref>
        </x14:conditionalFormatting>
        <x14:conditionalFormatting xmlns:xm="http://schemas.microsoft.com/office/excel/2006/main">
          <x14:cfRule type="containsText" priority="40" operator="containsText" id="{BC54D47D-EFC0-4267-8C21-20A3197A410A}">
            <xm:f>NOT(ISERROR(SEARCH("sale",B156)))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41" operator="containsText" id="{E1528AC4-527B-4182-B0E3-A07960A4D0B4}">
            <xm:f>NOT(ISERROR(SEARCH("new",B156)))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42" operator="containsText" id="{CCF33688-8F12-49CF-95F7-32C7F8E44460}">
            <xm:f>NOT(ISERROR(SEARCH("spec",B156)))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B156</xm:sqref>
        </x14:conditionalFormatting>
        <x14:conditionalFormatting xmlns:xm="http://schemas.microsoft.com/office/excel/2006/main">
          <x14:cfRule type="containsText" priority="37" operator="containsText" id="{9379443F-8113-44A5-B479-B4A625060A63}">
            <xm:f>NOT(ISERROR(SEARCH("sale",B157)))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38" operator="containsText" id="{0F348964-10AF-4208-A9B8-DCEEA3716FD0}">
            <xm:f>NOT(ISERROR(SEARCH("new",B157)))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39" operator="containsText" id="{667949C9-DEB7-4A99-9589-1E49FAC5C796}">
            <xm:f>NOT(ISERROR(SEARCH("spec",B157)))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B157</xm:sqref>
        </x14:conditionalFormatting>
        <x14:conditionalFormatting xmlns:xm="http://schemas.microsoft.com/office/excel/2006/main">
          <x14:cfRule type="containsText" priority="34" operator="containsText" id="{F28E251C-93DA-4456-8C38-10294F24C62E}">
            <xm:f>NOT(ISERROR(SEARCH("sale",B158)))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35" operator="containsText" id="{B5897506-D095-433C-9107-2E8FBEFCB207}">
            <xm:f>NOT(ISERROR(SEARCH("new",B158)))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36" operator="containsText" id="{EF8D180C-5778-460B-94A4-3664D5007877}">
            <xm:f>NOT(ISERROR(SEARCH("spec",B158)))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B158</xm:sqref>
        </x14:conditionalFormatting>
        <x14:conditionalFormatting xmlns:xm="http://schemas.microsoft.com/office/excel/2006/main">
          <x14:cfRule type="containsText" priority="31" operator="containsText" id="{A80B0066-2100-49D2-B0DE-6E0B83037E6D}">
            <xm:f>NOT(ISERROR(SEARCH("sale",B159)))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32" operator="containsText" id="{58D09D6C-C449-4FAB-B8A9-1593CE4F0E7B}">
            <xm:f>NOT(ISERROR(SEARCH("new",B159)))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33" operator="containsText" id="{50B0BFB8-3620-4104-A0A7-B7044F985CA9}">
            <xm:f>NOT(ISERROR(SEARCH("spec",B159)))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B159</xm:sqref>
        </x14:conditionalFormatting>
        <x14:conditionalFormatting xmlns:xm="http://schemas.microsoft.com/office/excel/2006/main">
          <x14:cfRule type="containsText" priority="28" operator="containsText" id="{C9F1EB32-061C-4BF9-BA3C-F6D5B477D268}">
            <xm:f>NOT(ISERROR(SEARCH("sale",B160)))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29" operator="containsText" id="{BB288DE2-2824-4789-8D9D-016039E4A816}">
            <xm:f>NOT(ISERROR(SEARCH("new",B160)))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30" operator="containsText" id="{6A3332A7-96D9-4AC1-8A84-0AA2B878341A}">
            <xm:f>NOT(ISERROR(SEARCH("spec",B160)))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B160</xm:sqref>
        </x14:conditionalFormatting>
        <x14:conditionalFormatting xmlns:xm="http://schemas.microsoft.com/office/excel/2006/main">
          <x14:cfRule type="containsText" priority="25" operator="containsText" id="{223809BA-498D-4AEC-A1C2-9C4C1F539B17}">
            <xm:f>NOT(ISERROR(SEARCH("sale",B161)))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26" operator="containsText" id="{1EE87F3A-B77D-4F0F-A2A7-A3D983FA8966}">
            <xm:f>NOT(ISERROR(SEARCH("new",B161)))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27" operator="containsText" id="{18DE0344-CAD8-47D5-886D-7606175084B3}">
            <xm:f>NOT(ISERROR(SEARCH("spec",B161)))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B161</xm:sqref>
        </x14:conditionalFormatting>
        <x14:conditionalFormatting xmlns:xm="http://schemas.microsoft.com/office/excel/2006/main">
          <x14:cfRule type="containsText" priority="22" operator="containsText" id="{9F821348-D6DE-462A-AAF1-2189D16B657C}">
            <xm:f>NOT(ISERROR(SEARCH("sale",B162)))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23" operator="containsText" id="{432928DD-69D8-4F05-B78D-55C895D3C52B}">
            <xm:f>NOT(ISERROR(SEARCH("new",B162)))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24" operator="containsText" id="{E1B0AFBF-1032-4D2E-84CB-4EFB1EA07AE2}">
            <xm:f>NOT(ISERROR(SEARCH("spec",B162)))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B162</xm:sqref>
        </x14:conditionalFormatting>
        <x14:conditionalFormatting xmlns:xm="http://schemas.microsoft.com/office/excel/2006/main">
          <x14:cfRule type="containsText" priority="19" operator="containsText" id="{08A637D0-1C4A-4CA2-A684-8EB51AAAE3FE}">
            <xm:f>NOT(ISERROR(SEARCH("sale",B28)))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20" operator="containsText" id="{26E42FF3-5D38-4C89-B34F-F905D57E693E}">
            <xm:f>NOT(ISERROR(SEARCH("new",B28)))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21" operator="containsText" id="{5DFFD07B-1A61-405B-B84A-5D578023DEF1}">
            <xm:f>NOT(ISERROR(SEARCH("spec",B28)))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containsText" priority="16" operator="containsText" id="{7982D451-A970-40BB-864B-B6DE4C579A00}">
            <xm:f>NOT(ISERROR(SEARCH("sale",B29)))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17" operator="containsText" id="{E129B168-3FAF-42B2-83B0-AE59F6012F7B}">
            <xm:f>NOT(ISERROR(SEARCH("new",B29)))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18" operator="containsText" id="{54CC2329-3C96-4A86-A4C9-A52EF002391B}">
            <xm:f>NOT(ISERROR(SEARCH("spec",B29)))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B29</xm:sqref>
        </x14:conditionalFormatting>
        <x14:conditionalFormatting xmlns:xm="http://schemas.microsoft.com/office/excel/2006/main">
          <x14:cfRule type="containsText" priority="13" operator="containsText" id="{4248F14B-B506-4DBA-B0BA-F12EBCD79C3D}">
            <xm:f>NOT(ISERROR(SEARCH("sale",B34)))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14" operator="containsText" id="{955DF7D3-F9B8-4253-B235-B6ABCEB423F9}">
            <xm:f>NOT(ISERROR(SEARCH("new",B34)))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15" operator="containsText" id="{51E2522C-1223-4181-AF3F-DB23D632D7CF}">
            <xm:f>NOT(ISERROR(SEARCH("spec",B34)))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B34</xm:sqref>
        </x14:conditionalFormatting>
        <x14:conditionalFormatting xmlns:xm="http://schemas.microsoft.com/office/excel/2006/main">
          <x14:cfRule type="containsText" priority="10" operator="containsText" id="{19389E72-F8B8-4DE9-87A2-25EE0D22AD6C}">
            <xm:f>NOT(ISERROR(SEARCH("sale",B138)))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11" operator="containsText" id="{D01D7624-BEC0-4330-AC16-5476B09A1064}">
            <xm:f>NOT(ISERROR(SEARCH("new",B138)))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12" operator="containsText" id="{39FF0EA6-2BAA-4084-85ED-11E490DDD8F7}">
            <xm:f>NOT(ISERROR(SEARCH("spec",B138)))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B138</xm:sqref>
        </x14:conditionalFormatting>
        <x14:conditionalFormatting xmlns:xm="http://schemas.microsoft.com/office/excel/2006/main">
          <x14:cfRule type="containsText" priority="7" operator="containsText" id="{4146E975-FB27-4A98-9125-0D4B5D9F7439}">
            <xm:f>NOT(ISERROR(SEARCH("sale",B139)))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8" operator="containsText" id="{5E0341D5-34E1-4E8B-A381-E55F2BC803B4}">
            <xm:f>NOT(ISERROR(SEARCH("new",B139)))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9" operator="containsText" id="{37AD695C-8AB7-4DED-854F-2D4DAB4257D4}">
            <xm:f>NOT(ISERROR(SEARCH("spec",B139)))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B139</xm:sqref>
        </x14:conditionalFormatting>
        <x14:conditionalFormatting xmlns:xm="http://schemas.microsoft.com/office/excel/2006/main">
          <x14:cfRule type="containsText" priority="4" operator="containsText" id="{198F059D-8DE1-4877-9447-4666F6A74E6B}">
            <xm:f>NOT(ISERROR(SEARCH("sale",B73)))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5" operator="containsText" id="{625EE44A-1C8B-4471-8881-B8740E4894BA}">
            <xm:f>NOT(ISERROR(SEARCH("new",B73)))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6" operator="containsText" id="{D8BC5A41-EFCD-4BAB-9445-7FCAF9E49942}">
            <xm:f>NOT(ISERROR(SEARCH("spec",B73)))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B73</xm:sqref>
        </x14:conditionalFormatting>
        <x14:conditionalFormatting xmlns:xm="http://schemas.microsoft.com/office/excel/2006/main">
          <x14:cfRule type="containsText" priority="1" operator="containsText" id="{F156D6FE-9ACA-4BF0-9160-1B2F16C80908}">
            <xm:f>NOT(ISERROR(SEARCH("sale",B40)))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2" operator="containsText" id="{888502B2-3CA1-4EE6-B772-B452A107A3A8}">
            <xm:f>NOT(ISERROR(SEARCH("new",B40)))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3" operator="containsText" id="{0FF66B3E-09D0-461A-87DF-8B1AB9A7DBBA}">
            <xm:f>NOT(ISERROR(SEARCH("spec",B40)))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B40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4">
    <tabColor rgb="FFFF6600"/>
    <outlinePr summaryBelow="0"/>
    <pageSetUpPr fitToPage="1"/>
  </sheetPr>
  <dimension ref="A1:N396"/>
  <sheetViews>
    <sheetView showGridLines="0" zoomScaleSheetLayoutView="115" workbookViewId="0">
      <pane xSplit="3" ySplit="5" topLeftCell="D384" activePane="bottomRight" state="frozen"/>
      <selection pane="topRight" activeCell="C1" sqref="C1"/>
      <selection pane="bottomLeft" activeCell="A6" sqref="A6"/>
      <selection pane="bottomRight" activeCell="O1" sqref="O1:P1048576"/>
    </sheetView>
  </sheetViews>
  <sheetFormatPr defaultRowHeight="12.75" outlineLevelRow="3"/>
  <cols>
    <col min="1" max="1" width="8.28515625" style="334" customWidth="1"/>
    <col min="2" max="2" width="7.140625" style="17" customWidth="1"/>
    <col min="3" max="3" width="10.7109375" style="18" customWidth="1"/>
    <col min="4" max="4" width="37" style="18" customWidth="1"/>
    <col min="5" max="5" width="38.7109375" style="11" customWidth="1"/>
    <col min="6" max="6" width="11.7109375" style="19" hidden="1" customWidth="1"/>
    <col min="7" max="7" width="0" style="10" hidden="1" customWidth="1"/>
    <col min="8" max="8" width="12.28515625" style="19" hidden="1" customWidth="1"/>
    <col min="9" max="9" width="11.28515625" style="19" hidden="1" customWidth="1"/>
    <col min="10" max="10" width="11.42578125" style="19" hidden="1" customWidth="1"/>
    <col min="11" max="11" width="0" style="12" hidden="1" customWidth="1"/>
    <col min="12" max="12" width="11.7109375" style="19" customWidth="1"/>
    <col min="13" max="13" width="0" style="10" hidden="1" customWidth="1"/>
    <col min="14" max="14" width="12.28515625" style="19" customWidth="1"/>
    <col min="15" max="16384" width="9.140625" style="12"/>
  </cols>
  <sheetData>
    <row r="1" spans="1:14" ht="13.5" thickBot="1">
      <c r="A1" s="333"/>
      <c r="B1" s="6"/>
      <c r="C1" s="7"/>
      <c r="D1" s="7"/>
      <c r="E1" s="8"/>
      <c r="F1" s="9"/>
      <c r="H1" s="9"/>
      <c r="I1" s="9"/>
      <c r="J1" s="9"/>
      <c r="L1" s="9"/>
      <c r="N1" s="9"/>
    </row>
    <row r="2" spans="1:14" ht="21" thickBot="1">
      <c r="A2" s="318"/>
      <c r="B2" s="13" t="s">
        <v>984</v>
      </c>
      <c r="C2" s="11"/>
      <c r="D2" s="14" t="s">
        <v>985</v>
      </c>
      <c r="E2" s="15">
        <f>Оглавление!I2</f>
        <v>43719</v>
      </c>
      <c r="F2" s="16"/>
      <c r="H2" s="338"/>
      <c r="I2" s="338"/>
      <c r="J2" s="101"/>
      <c r="L2" s="16"/>
      <c r="N2" s="338"/>
    </row>
    <row r="3" spans="1:14" ht="13.5" hidden="1" thickBot="1">
      <c r="H3" s="294">
        <v>1.1499999999999999</v>
      </c>
      <c r="I3" s="294">
        <v>0.1</v>
      </c>
      <c r="J3" s="294">
        <v>0.15</v>
      </c>
      <c r="N3" s="294">
        <v>1.1499999999999999</v>
      </c>
    </row>
    <row r="4" spans="1:14" s="11" customFormat="1" ht="36">
      <c r="A4" s="20" t="s">
        <v>1442</v>
      </c>
      <c r="B4" s="20" t="s">
        <v>1574</v>
      </c>
      <c r="C4" s="21" t="s">
        <v>0</v>
      </c>
      <c r="D4" s="21" t="s">
        <v>1</v>
      </c>
      <c r="E4" s="22" t="s">
        <v>2</v>
      </c>
      <c r="F4" s="111" t="s">
        <v>990</v>
      </c>
      <c r="G4" s="111" t="s">
        <v>990</v>
      </c>
      <c r="H4" s="337" t="s">
        <v>1915</v>
      </c>
      <c r="I4" s="337" t="s">
        <v>1913</v>
      </c>
      <c r="J4" s="337" t="s">
        <v>1914</v>
      </c>
      <c r="L4" s="111" t="s">
        <v>990</v>
      </c>
      <c r="M4" s="111" t="s">
        <v>990</v>
      </c>
      <c r="N4" s="337" t="s">
        <v>1915</v>
      </c>
    </row>
    <row r="5" spans="1:14" ht="15.75" thickBot="1">
      <c r="A5" s="335"/>
      <c r="B5" s="23" t="s">
        <v>1164</v>
      </c>
      <c r="C5" s="24" t="s">
        <v>950</v>
      </c>
      <c r="D5" s="25"/>
      <c r="E5" s="26"/>
      <c r="F5" s="27"/>
      <c r="G5" s="28"/>
      <c r="H5" s="113"/>
      <c r="I5" s="113"/>
      <c r="J5" s="113"/>
      <c r="L5" s="27"/>
      <c r="M5" s="28"/>
      <c r="N5" s="113"/>
    </row>
    <row r="6" spans="1:14" ht="15.75" thickBot="1">
      <c r="A6" s="29"/>
      <c r="B6" s="29" t="s">
        <v>1363</v>
      </c>
      <c r="C6" s="30" t="s">
        <v>962</v>
      </c>
      <c r="D6" s="31"/>
      <c r="E6" s="32" t="s">
        <v>1123</v>
      </c>
      <c r="F6" s="33"/>
      <c r="G6" s="28">
        <f>SUBTOTAL(9,G7:G97)</f>
        <v>0</v>
      </c>
      <c r="H6" s="284"/>
      <c r="I6" s="284"/>
      <c r="J6" s="284"/>
      <c r="L6" s="33"/>
      <c r="M6" s="28">
        <f>SUBTOTAL(9,M7:M97)</f>
        <v>0</v>
      </c>
      <c r="N6" s="284"/>
    </row>
    <row r="7" spans="1:14" ht="13.5" outlineLevel="1" thickBot="1">
      <c r="A7" s="34"/>
      <c r="B7" s="34"/>
      <c r="C7" s="35" t="s">
        <v>1364</v>
      </c>
      <c r="D7" s="36" t="s">
        <v>961</v>
      </c>
      <c r="E7" s="37" t="s">
        <v>1123</v>
      </c>
      <c r="F7" s="38"/>
      <c r="G7" s="28">
        <f>SUBTOTAL(9,G8:G25)</f>
        <v>0</v>
      </c>
      <c r="H7" s="343"/>
      <c r="I7" s="343"/>
      <c r="J7" s="343"/>
      <c r="L7" s="38"/>
      <c r="M7" s="28">
        <f>SUBTOTAL(9,M8:M25)</f>
        <v>0</v>
      </c>
      <c r="N7" s="343"/>
    </row>
    <row r="8" spans="1:14" s="44" customFormat="1" ht="24.75" customHeight="1" outlineLevel="2" thickBot="1">
      <c r="A8" s="39"/>
      <c r="B8" s="121"/>
      <c r="C8" s="40" t="s">
        <v>697</v>
      </c>
      <c r="D8" s="41" t="s">
        <v>209</v>
      </c>
      <c r="E8" s="249" t="s">
        <v>1200</v>
      </c>
      <c r="F8" s="317">
        <v>26</v>
      </c>
      <c r="G8" s="317"/>
      <c r="H8" s="317">
        <f t="shared" ref="H8" si="0">F8*1.35</f>
        <v>35.1</v>
      </c>
      <c r="I8" s="317">
        <f>F8*0.95</f>
        <v>24.7</v>
      </c>
      <c r="J8" s="317">
        <f>F8*0.8</f>
        <v>20.8</v>
      </c>
      <c r="L8" s="317">
        <f>F8*1.02</f>
        <v>26.52</v>
      </c>
      <c r="M8" s="317">
        <f t="shared" ref="M8:N8" si="1">G8*1.02</f>
        <v>0</v>
      </c>
      <c r="N8" s="317">
        <f t="shared" si="1"/>
        <v>35.802</v>
      </c>
    </row>
    <row r="9" spans="1:14" s="44" customFormat="1" ht="26.25" outlineLevel="2" thickBot="1">
      <c r="A9" s="45"/>
      <c r="B9" s="121"/>
      <c r="C9" s="46" t="s">
        <v>696</v>
      </c>
      <c r="D9" s="47" t="s">
        <v>208</v>
      </c>
      <c r="E9" s="250" t="s">
        <v>1200</v>
      </c>
      <c r="F9" s="317">
        <v>26</v>
      </c>
      <c r="G9" s="317"/>
      <c r="H9" s="317">
        <f t="shared" ref="H9:H78" si="2">F9*1.35</f>
        <v>35.1</v>
      </c>
      <c r="I9" s="317">
        <f t="shared" ref="I9:I25" si="3">F9*0.95</f>
        <v>24.7</v>
      </c>
      <c r="J9" s="317">
        <f t="shared" ref="J9:J77" si="4">F9*0.8</f>
        <v>20.8</v>
      </c>
      <c r="L9" s="317">
        <f t="shared" ref="L9:L72" si="5">F9*1.02</f>
        <v>26.52</v>
      </c>
      <c r="M9" s="317">
        <f t="shared" ref="M9:M72" si="6">G9*1.02</f>
        <v>0</v>
      </c>
      <c r="N9" s="317">
        <f t="shared" ref="N9:N72" si="7">H9*1.02</f>
        <v>35.802</v>
      </c>
    </row>
    <row r="10" spans="1:14" s="44" customFormat="1" ht="26.25" outlineLevel="2" thickBot="1">
      <c r="A10" s="45"/>
      <c r="B10" s="121"/>
      <c r="C10" s="46" t="s">
        <v>698</v>
      </c>
      <c r="D10" s="47" t="s">
        <v>210</v>
      </c>
      <c r="E10" s="250" t="s">
        <v>1201</v>
      </c>
      <c r="F10" s="317">
        <v>28</v>
      </c>
      <c r="G10" s="317"/>
      <c r="H10" s="317">
        <f t="shared" si="2"/>
        <v>37.800000000000004</v>
      </c>
      <c r="I10" s="317">
        <f t="shared" si="3"/>
        <v>26.599999999999998</v>
      </c>
      <c r="J10" s="317">
        <f t="shared" si="4"/>
        <v>22.400000000000002</v>
      </c>
      <c r="L10" s="317">
        <f t="shared" si="5"/>
        <v>28.560000000000002</v>
      </c>
      <c r="M10" s="317">
        <f t="shared" si="6"/>
        <v>0</v>
      </c>
      <c r="N10" s="317">
        <f t="shared" si="7"/>
        <v>38.556000000000004</v>
      </c>
    </row>
    <row r="11" spans="1:14" s="44" customFormat="1" ht="21" customHeight="1" outlineLevel="2" thickBot="1">
      <c r="A11" s="45"/>
      <c r="B11" s="121"/>
      <c r="C11" s="46" t="s">
        <v>699</v>
      </c>
      <c r="D11" s="124" t="s">
        <v>2085</v>
      </c>
      <c r="E11" s="48" t="s">
        <v>212</v>
      </c>
      <c r="F11" s="317">
        <v>41</v>
      </c>
      <c r="G11" s="317"/>
      <c r="H11" s="317">
        <f t="shared" si="2"/>
        <v>55.35</v>
      </c>
      <c r="I11" s="317">
        <f t="shared" si="3"/>
        <v>38.949999999999996</v>
      </c>
      <c r="J11" s="317">
        <f t="shared" si="4"/>
        <v>32.800000000000004</v>
      </c>
      <c r="L11" s="317">
        <f t="shared" si="5"/>
        <v>41.82</v>
      </c>
      <c r="M11" s="317">
        <f t="shared" si="6"/>
        <v>0</v>
      </c>
      <c r="N11" s="317">
        <f t="shared" si="7"/>
        <v>56.457000000000001</v>
      </c>
    </row>
    <row r="12" spans="1:14" s="44" customFormat="1" ht="26.25" outlineLevel="2" thickBot="1">
      <c r="A12" s="45"/>
      <c r="B12" s="121"/>
      <c r="C12" s="46" t="s">
        <v>700</v>
      </c>
      <c r="D12" s="124" t="s">
        <v>2086</v>
      </c>
      <c r="E12" s="48" t="s">
        <v>212</v>
      </c>
      <c r="F12" s="317">
        <v>50</v>
      </c>
      <c r="G12" s="317"/>
      <c r="H12" s="317">
        <f t="shared" si="2"/>
        <v>67.5</v>
      </c>
      <c r="I12" s="317">
        <f t="shared" si="3"/>
        <v>47.5</v>
      </c>
      <c r="J12" s="317">
        <f t="shared" si="4"/>
        <v>40</v>
      </c>
      <c r="L12" s="317">
        <f t="shared" si="5"/>
        <v>51</v>
      </c>
      <c r="M12" s="317">
        <f t="shared" si="6"/>
        <v>0</v>
      </c>
      <c r="N12" s="317">
        <f t="shared" si="7"/>
        <v>68.849999999999994</v>
      </c>
    </row>
    <row r="13" spans="1:14" s="44" customFormat="1" ht="26.25" outlineLevel="2" thickBot="1">
      <c r="A13" s="45"/>
      <c r="B13" s="121"/>
      <c r="C13" s="46" t="s">
        <v>701</v>
      </c>
      <c r="D13" s="124" t="s">
        <v>2087</v>
      </c>
      <c r="E13" s="477" t="s">
        <v>2084</v>
      </c>
      <c r="F13" s="317">
        <v>52</v>
      </c>
      <c r="G13" s="317"/>
      <c r="H13" s="317">
        <f t="shared" si="2"/>
        <v>70.2</v>
      </c>
      <c r="I13" s="317">
        <f t="shared" si="3"/>
        <v>49.4</v>
      </c>
      <c r="J13" s="317">
        <f t="shared" si="4"/>
        <v>41.6</v>
      </c>
      <c r="L13" s="317">
        <f t="shared" si="5"/>
        <v>53.04</v>
      </c>
      <c r="M13" s="317">
        <f t="shared" si="6"/>
        <v>0</v>
      </c>
      <c r="N13" s="317">
        <f t="shared" si="7"/>
        <v>71.603999999999999</v>
      </c>
    </row>
    <row r="14" spans="1:14" s="44" customFormat="1" ht="23.25" customHeight="1" outlineLevel="2" thickBot="1">
      <c r="A14" s="45"/>
      <c r="B14" s="121"/>
      <c r="C14" s="46" t="s">
        <v>703</v>
      </c>
      <c r="D14" s="47" t="s">
        <v>216</v>
      </c>
      <c r="E14" s="48" t="s">
        <v>217</v>
      </c>
      <c r="F14" s="317">
        <v>59</v>
      </c>
      <c r="G14" s="317"/>
      <c r="H14" s="317">
        <f t="shared" si="2"/>
        <v>79.650000000000006</v>
      </c>
      <c r="I14" s="317">
        <f t="shared" si="3"/>
        <v>56.05</v>
      </c>
      <c r="J14" s="317">
        <f t="shared" si="4"/>
        <v>47.2</v>
      </c>
      <c r="L14" s="317">
        <f t="shared" si="5"/>
        <v>60.18</v>
      </c>
      <c r="M14" s="317">
        <f t="shared" si="6"/>
        <v>0</v>
      </c>
      <c r="N14" s="317">
        <f t="shared" si="7"/>
        <v>81.243000000000009</v>
      </c>
    </row>
    <row r="15" spans="1:14" s="44" customFormat="1" ht="26.25" outlineLevel="2" thickBot="1">
      <c r="A15" s="45"/>
      <c r="B15" s="121"/>
      <c r="C15" s="244" t="s">
        <v>852</v>
      </c>
      <c r="D15" s="47" t="s">
        <v>215</v>
      </c>
      <c r="E15" s="48" t="s">
        <v>211</v>
      </c>
      <c r="F15" s="317">
        <v>57</v>
      </c>
      <c r="G15" s="317"/>
      <c r="H15" s="317">
        <f t="shared" si="2"/>
        <v>76.95</v>
      </c>
      <c r="I15" s="317">
        <f t="shared" si="3"/>
        <v>54.15</v>
      </c>
      <c r="J15" s="317">
        <f t="shared" si="4"/>
        <v>45.6</v>
      </c>
      <c r="L15" s="317">
        <f t="shared" si="5"/>
        <v>58.14</v>
      </c>
      <c r="M15" s="317">
        <f t="shared" si="6"/>
        <v>0</v>
      </c>
      <c r="N15" s="317">
        <f t="shared" si="7"/>
        <v>78.489000000000004</v>
      </c>
    </row>
    <row r="16" spans="1:14" s="44" customFormat="1" ht="26.25" outlineLevel="2" thickBot="1">
      <c r="A16" s="45"/>
      <c r="B16" s="121"/>
      <c r="C16" s="46" t="s">
        <v>704</v>
      </c>
      <c r="D16" s="47" t="s">
        <v>218</v>
      </c>
      <c r="E16" s="48" t="s">
        <v>219</v>
      </c>
      <c r="F16" s="317">
        <v>57</v>
      </c>
      <c r="G16" s="317"/>
      <c r="H16" s="317">
        <f t="shared" si="2"/>
        <v>76.95</v>
      </c>
      <c r="I16" s="317">
        <f t="shared" si="3"/>
        <v>54.15</v>
      </c>
      <c r="J16" s="317">
        <f t="shared" si="4"/>
        <v>45.6</v>
      </c>
      <c r="L16" s="317">
        <f t="shared" si="5"/>
        <v>58.14</v>
      </c>
      <c r="M16" s="317">
        <f t="shared" si="6"/>
        <v>0</v>
      </c>
      <c r="N16" s="317">
        <f t="shared" si="7"/>
        <v>78.489000000000004</v>
      </c>
    </row>
    <row r="17" spans="1:14" s="44" customFormat="1" ht="27.75" customHeight="1" outlineLevel="2" thickBot="1">
      <c r="A17" s="51"/>
      <c r="B17" s="121"/>
      <c r="C17" s="244" t="s">
        <v>1202</v>
      </c>
      <c r="D17" s="49" t="s">
        <v>228</v>
      </c>
      <c r="E17" s="50" t="s">
        <v>229</v>
      </c>
      <c r="F17" s="317">
        <v>115</v>
      </c>
      <c r="G17" s="317"/>
      <c r="H17" s="317">
        <f t="shared" si="2"/>
        <v>155.25</v>
      </c>
      <c r="I17" s="317">
        <f t="shared" si="3"/>
        <v>109.25</v>
      </c>
      <c r="J17" s="317">
        <f t="shared" si="4"/>
        <v>92</v>
      </c>
      <c r="L17" s="317">
        <f t="shared" si="5"/>
        <v>117.3</v>
      </c>
      <c r="M17" s="317">
        <f t="shared" si="6"/>
        <v>0</v>
      </c>
      <c r="N17" s="317">
        <f t="shared" si="7"/>
        <v>158.35499999999999</v>
      </c>
    </row>
    <row r="18" spans="1:14" s="44" customFormat="1" ht="26.25" outlineLevel="2" thickBot="1">
      <c r="A18" s="51"/>
      <c r="B18" s="121"/>
      <c r="C18" s="46" t="s">
        <v>702</v>
      </c>
      <c r="D18" s="47" t="s">
        <v>213</v>
      </c>
      <c r="E18" s="48" t="s">
        <v>214</v>
      </c>
      <c r="F18" s="317">
        <v>93</v>
      </c>
      <c r="G18" s="317"/>
      <c r="H18" s="317">
        <f t="shared" si="2"/>
        <v>125.55000000000001</v>
      </c>
      <c r="I18" s="317">
        <f t="shared" si="3"/>
        <v>88.35</v>
      </c>
      <c r="J18" s="317">
        <f t="shared" si="4"/>
        <v>74.400000000000006</v>
      </c>
      <c r="L18" s="317">
        <f t="shared" si="5"/>
        <v>94.86</v>
      </c>
      <c r="M18" s="317">
        <f t="shared" si="6"/>
        <v>0</v>
      </c>
      <c r="N18" s="317">
        <f t="shared" si="7"/>
        <v>128.06100000000001</v>
      </c>
    </row>
    <row r="19" spans="1:14" s="44" customFormat="1" ht="24" customHeight="1" outlineLevel="2" thickBot="1">
      <c r="A19" s="51"/>
      <c r="B19" s="121"/>
      <c r="C19" s="46" t="s">
        <v>706</v>
      </c>
      <c r="D19" s="49" t="s">
        <v>222</v>
      </c>
      <c r="E19" s="48" t="s">
        <v>223</v>
      </c>
      <c r="F19" s="317">
        <v>95</v>
      </c>
      <c r="G19" s="317"/>
      <c r="H19" s="317">
        <f t="shared" si="2"/>
        <v>128.25</v>
      </c>
      <c r="I19" s="317">
        <f t="shared" si="3"/>
        <v>90.25</v>
      </c>
      <c r="J19" s="317">
        <f t="shared" si="4"/>
        <v>76</v>
      </c>
      <c r="L19" s="317">
        <f t="shared" si="5"/>
        <v>96.9</v>
      </c>
      <c r="M19" s="317">
        <f t="shared" si="6"/>
        <v>0</v>
      </c>
      <c r="N19" s="317">
        <f t="shared" si="7"/>
        <v>130.815</v>
      </c>
    </row>
    <row r="20" spans="1:14" s="44" customFormat="1" ht="26.25" outlineLevel="2" thickBot="1">
      <c r="A20" s="51"/>
      <c r="B20" s="121"/>
      <c r="C20" s="46" t="s">
        <v>707</v>
      </c>
      <c r="D20" s="49" t="s">
        <v>224</v>
      </c>
      <c r="E20" s="48" t="s">
        <v>225</v>
      </c>
      <c r="F20" s="317">
        <v>103</v>
      </c>
      <c r="G20" s="317"/>
      <c r="H20" s="317">
        <f t="shared" si="2"/>
        <v>139.05000000000001</v>
      </c>
      <c r="I20" s="317">
        <f t="shared" si="3"/>
        <v>97.85</v>
      </c>
      <c r="J20" s="317">
        <f t="shared" si="4"/>
        <v>82.4</v>
      </c>
      <c r="L20" s="317">
        <f t="shared" si="5"/>
        <v>105.06</v>
      </c>
      <c r="M20" s="317">
        <f t="shared" si="6"/>
        <v>0</v>
      </c>
      <c r="N20" s="317">
        <f t="shared" si="7"/>
        <v>141.83100000000002</v>
      </c>
    </row>
    <row r="21" spans="1:14" s="44" customFormat="1" ht="25.5" customHeight="1" outlineLevel="2" thickBot="1">
      <c r="A21" s="51"/>
      <c r="B21" s="121"/>
      <c r="C21" s="244" t="s">
        <v>1203</v>
      </c>
      <c r="D21" s="49" t="s">
        <v>226</v>
      </c>
      <c r="E21" s="50" t="s">
        <v>227</v>
      </c>
      <c r="F21" s="317">
        <v>140</v>
      </c>
      <c r="G21" s="317"/>
      <c r="H21" s="317">
        <f t="shared" si="2"/>
        <v>189</v>
      </c>
      <c r="I21" s="317">
        <f t="shared" si="3"/>
        <v>133</v>
      </c>
      <c r="J21" s="317">
        <f t="shared" si="4"/>
        <v>112</v>
      </c>
      <c r="L21" s="317">
        <f t="shared" si="5"/>
        <v>142.80000000000001</v>
      </c>
      <c r="M21" s="317">
        <f t="shared" si="6"/>
        <v>0</v>
      </c>
      <c r="N21" s="317">
        <f t="shared" si="7"/>
        <v>192.78</v>
      </c>
    </row>
    <row r="22" spans="1:14" s="44" customFormat="1" ht="26.25" outlineLevel="2" thickBot="1">
      <c r="A22" s="51"/>
      <c r="B22" s="121"/>
      <c r="C22" s="46" t="s">
        <v>705</v>
      </c>
      <c r="D22" s="49" t="s">
        <v>220</v>
      </c>
      <c r="E22" s="48" t="s">
        <v>221</v>
      </c>
      <c r="F22" s="317">
        <v>425</v>
      </c>
      <c r="G22" s="317"/>
      <c r="H22" s="317">
        <f t="shared" si="2"/>
        <v>573.75</v>
      </c>
      <c r="I22" s="317">
        <f t="shared" si="3"/>
        <v>403.75</v>
      </c>
      <c r="J22" s="317">
        <f t="shared" si="4"/>
        <v>340</v>
      </c>
      <c r="L22" s="317">
        <f t="shared" si="5"/>
        <v>433.5</v>
      </c>
      <c r="M22" s="317">
        <f t="shared" si="6"/>
        <v>0</v>
      </c>
      <c r="N22" s="317">
        <f t="shared" si="7"/>
        <v>585.22500000000002</v>
      </c>
    </row>
    <row r="23" spans="1:14" s="44" customFormat="1" ht="26.25" outlineLevel="2" thickBot="1">
      <c r="A23" s="51"/>
      <c r="B23" s="121"/>
      <c r="C23" s="244" t="s">
        <v>1622</v>
      </c>
      <c r="D23" s="49" t="s">
        <v>2088</v>
      </c>
      <c r="E23" s="250" t="s">
        <v>1623</v>
      </c>
      <c r="F23" s="317">
        <v>330</v>
      </c>
      <c r="G23" s="317"/>
      <c r="H23" s="317">
        <f t="shared" si="2"/>
        <v>445.50000000000006</v>
      </c>
      <c r="I23" s="317">
        <f t="shared" si="3"/>
        <v>313.5</v>
      </c>
      <c r="J23" s="317">
        <f t="shared" si="4"/>
        <v>264</v>
      </c>
      <c r="L23" s="317">
        <f t="shared" si="5"/>
        <v>336.6</v>
      </c>
      <c r="M23" s="317">
        <f t="shared" si="6"/>
        <v>0</v>
      </c>
      <c r="N23" s="317">
        <f t="shared" si="7"/>
        <v>454.41000000000008</v>
      </c>
    </row>
    <row r="24" spans="1:14" s="44" customFormat="1" ht="21.75" customHeight="1" outlineLevel="2" thickBot="1">
      <c r="A24" s="51"/>
      <c r="B24" s="121"/>
      <c r="C24" s="46" t="s">
        <v>708</v>
      </c>
      <c r="D24" s="49" t="s">
        <v>1335</v>
      </c>
      <c r="E24" s="50" t="s">
        <v>230</v>
      </c>
      <c r="F24" s="317">
        <v>350</v>
      </c>
      <c r="G24" s="317"/>
      <c r="H24" s="317">
        <f t="shared" si="2"/>
        <v>472.50000000000006</v>
      </c>
      <c r="I24" s="317">
        <f t="shared" si="3"/>
        <v>332.5</v>
      </c>
      <c r="J24" s="317">
        <f t="shared" si="4"/>
        <v>280</v>
      </c>
      <c r="L24" s="317">
        <f t="shared" si="5"/>
        <v>357</v>
      </c>
      <c r="M24" s="317">
        <f t="shared" si="6"/>
        <v>0</v>
      </c>
      <c r="N24" s="317">
        <f t="shared" si="7"/>
        <v>481.95000000000005</v>
      </c>
    </row>
    <row r="25" spans="1:14" s="44" customFormat="1" ht="21.75" customHeight="1" outlineLevel="2" thickBot="1">
      <c r="A25" s="52"/>
      <c r="B25" s="121"/>
      <c r="C25" s="53" t="s">
        <v>709</v>
      </c>
      <c r="D25" s="54" t="s">
        <v>231</v>
      </c>
      <c r="E25" s="55" t="s">
        <v>230</v>
      </c>
      <c r="F25" s="317">
        <v>320</v>
      </c>
      <c r="G25" s="317"/>
      <c r="H25" s="317">
        <f t="shared" si="2"/>
        <v>432</v>
      </c>
      <c r="I25" s="317">
        <f t="shared" si="3"/>
        <v>304</v>
      </c>
      <c r="J25" s="317">
        <f t="shared" si="4"/>
        <v>256</v>
      </c>
      <c r="L25" s="317">
        <f t="shared" si="5"/>
        <v>326.39999999999998</v>
      </c>
      <c r="M25" s="317">
        <f t="shared" si="6"/>
        <v>0</v>
      </c>
      <c r="N25" s="317">
        <f t="shared" si="7"/>
        <v>440.64</v>
      </c>
    </row>
    <row r="26" spans="1:14" ht="13.5" outlineLevel="1" thickBot="1">
      <c r="A26" s="56"/>
      <c r="B26" s="121"/>
      <c r="C26" s="57" t="s">
        <v>1365</v>
      </c>
      <c r="D26" s="58" t="s">
        <v>960</v>
      </c>
      <c r="E26" s="59" t="s">
        <v>1123</v>
      </c>
      <c r="F26" s="317"/>
      <c r="G26" s="317"/>
      <c r="H26" s="317"/>
      <c r="I26" s="317"/>
      <c r="J26" s="317"/>
      <c r="L26" s="317">
        <f t="shared" si="5"/>
        <v>0</v>
      </c>
      <c r="M26" s="317">
        <f t="shared" si="6"/>
        <v>0</v>
      </c>
      <c r="N26" s="317">
        <f t="shared" si="7"/>
        <v>0</v>
      </c>
    </row>
    <row r="27" spans="1:14" ht="26.25" outlineLevel="1" thickBot="1">
      <c r="A27" s="60"/>
      <c r="B27" s="121" t="s">
        <v>989</v>
      </c>
      <c r="C27" s="248"/>
      <c r="D27" s="41" t="s">
        <v>234</v>
      </c>
      <c r="E27" s="249" t="s">
        <v>1658</v>
      </c>
      <c r="F27" s="317">
        <v>9</v>
      </c>
      <c r="G27" s="317"/>
      <c r="H27" s="317">
        <f t="shared" ref="H27" si="8">F27*1.35</f>
        <v>12.15</v>
      </c>
      <c r="I27" s="317">
        <v>9</v>
      </c>
      <c r="J27" s="317">
        <v>9</v>
      </c>
      <c r="L27" s="317">
        <f t="shared" si="5"/>
        <v>9.18</v>
      </c>
      <c r="M27" s="317">
        <f t="shared" si="6"/>
        <v>0</v>
      </c>
      <c r="N27" s="317">
        <f t="shared" si="7"/>
        <v>12.393000000000001</v>
      </c>
    </row>
    <row r="28" spans="1:14" s="44" customFormat="1" ht="26.25" outlineLevel="2" thickBot="1">
      <c r="A28" s="60"/>
      <c r="B28" s="121" t="s">
        <v>989</v>
      </c>
      <c r="C28" s="248" t="s">
        <v>877</v>
      </c>
      <c r="D28" s="41" t="s">
        <v>234</v>
      </c>
      <c r="E28" s="249" t="s">
        <v>2267</v>
      </c>
      <c r="F28" s="317">
        <v>10</v>
      </c>
      <c r="G28" s="317"/>
      <c r="H28" s="317">
        <f t="shared" si="2"/>
        <v>13.5</v>
      </c>
      <c r="I28" s="317">
        <v>9.85</v>
      </c>
      <c r="J28" s="317">
        <v>9.65</v>
      </c>
      <c r="L28" s="317">
        <f t="shared" si="5"/>
        <v>10.199999999999999</v>
      </c>
      <c r="M28" s="317">
        <f t="shared" si="6"/>
        <v>0</v>
      </c>
      <c r="N28" s="317">
        <f t="shared" si="7"/>
        <v>13.77</v>
      </c>
    </row>
    <row r="29" spans="1:14" s="44" customFormat="1" ht="26.25" outlineLevel="2" thickBot="1">
      <c r="A29" s="51"/>
      <c r="B29" s="121" t="s">
        <v>989</v>
      </c>
      <c r="C29" s="244" t="s">
        <v>874</v>
      </c>
      <c r="D29" s="47" t="s">
        <v>237</v>
      </c>
      <c r="E29" s="249" t="s">
        <v>2268</v>
      </c>
      <c r="F29" s="317">
        <v>11</v>
      </c>
      <c r="G29" s="317"/>
      <c r="H29" s="317">
        <f t="shared" si="2"/>
        <v>14.850000000000001</v>
      </c>
      <c r="I29" s="317">
        <v>10.75</v>
      </c>
      <c r="J29" s="317">
        <v>10.3</v>
      </c>
      <c r="L29" s="317">
        <f t="shared" si="5"/>
        <v>11.22</v>
      </c>
      <c r="M29" s="317">
        <f t="shared" si="6"/>
        <v>0</v>
      </c>
      <c r="N29" s="317">
        <f t="shared" si="7"/>
        <v>15.147000000000002</v>
      </c>
    </row>
    <row r="30" spans="1:14" s="44" customFormat="1" ht="39" outlineLevel="2" thickBot="1">
      <c r="A30" s="51"/>
      <c r="B30" s="121"/>
      <c r="C30" s="244" t="s">
        <v>873</v>
      </c>
      <c r="D30" s="47" t="s">
        <v>238</v>
      </c>
      <c r="E30" s="249" t="s">
        <v>1659</v>
      </c>
      <c r="F30" s="317">
        <v>14</v>
      </c>
      <c r="G30" s="317"/>
      <c r="H30" s="317">
        <f t="shared" si="2"/>
        <v>18.900000000000002</v>
      </c>
      <c r="I30" s="317">
        <f t="shared" ref="I30:I81" si="9">F30*0.95</f>
        <v>13.299999999999999</v>
      </c>
      <c r="J30" s="317">
        <f t="shared" si="4"/>
        <v>11.200000000000001</v>
      </c>
      <c r="L30" s="317">
        <f t="shared" si="5"/>
        <v>14.280000000000001</v>
      </c>
      <c r="M30" s="317">
        <f t="shared" si="6"/>
        <v>0</v>
      </c>
      <c r="N30" s="317">
        <f t="shared" si="7"/>
        <v>19.278000000000002</v>
      </c>
    </row>
    <row r="31" spans="1:14" s="44" customFormat="1" ht="26.25" outlineLevel="2" thickBot="1">
      <c r="A31" s="51"/>
      <c r="B31" s="121"/>
      <c r="C31" s="244" t="s">
        <v>1204</v>
      </c>
      <c r="D31" s="47" t="s">
        <v>232</v>
      </c>
      <c r="E31" s="48" t="s">
        <v>233</v>
      </c>
      <c r="F31" s="317">
        <v>13.5</v>
      </c>
      <c r="G31" s="317"/>
      <c r="H31" s="317">
        <f t="shared" si="2"/>
        <v>18.225000000000001</v>
      </c>
      <c r="I31" s="317">
        <f t="shared" si="9"/>
        <v>12.824999999999999</v>
      </c>
      <c r="J31" s="317">
        <f t="shared" si="4"/>
        <v>10.8</v>
      </c>
      <c r="L31" s="317">
        <f t="shared" si="5"/>
        <v>13.77</v>
      </c>
      <c r="M31" s="317">
        <f t="shared" si="6"/>
        <v>0</v>
      </c>
      <c r="N31" s="317">
        <f t="shared" si="7"/>
        <v>18.589500000000001</v>
      </c>
    </row>
    <row r="32" spans="1:14" s="44" customFormat="1" ht="26.25" outlineLevel="2" thickBot="1">
      <c r="A32" s="51"/>
      <c r="B32" s="121"/>
      <c r="C32" s="244" t="s">
        <v>876</v>
      </c>
      <c r="D32" s="47" t="s">
        <v>235</v>
      </c>
      <c r="E32" s="48" t="s">
        <v>233</v>
      </c>
      <c r="F32" s="317">
        <v>13.9</v>
      </c>
      <c r="G32" s="317"/>
      <c r="H32" s="317">
        <f t="shared" si="2"/>
        <v>18.765000000000001</v>
      </c>
      <c r="I32" s="317">
        <f t="shared" si="9"/>
        <v>13.205</v>
      </c>
      <c r="J32" s="317">
        <f t="shared" si="4"/>
        <v>11.120000000000001</v>
      </c>
      <c r="L32" s="317">
        <f t="shared" si="5"/>
        <v>14.178000000000001</v>
      </c>
      <c r="M32" s="317">
        <f t="shared" si="6"/>
        <v>0</v>
      </c>
      <c r="N32" s="317">
        <f t="shared" si="7"/>
        <v>19.1403</v>
      </c>
    </row>
    <row r="33" spans="1:14" s="44" customFormat="1" ht="26.25" outlineLevel="2" thickBot="1">
      <c r="A33" s="51"/>
      <c r="B33" s="121"/>
      <c r="C33" s="244" t="s">
        <v>875</v>
      </c>
      <c r="D33" s="47" t="s">
        <v>236</v>
      </c>
      <c r="E33" s="48" t="s">
        <v>233</v>
      </c>
      <c r="F33" s="317">
        <v>14.5</v>
      </c>
      <c r="G33" s="317"/>
      <c r="H33" s="317">
        <f t="shared" si="2"/>
        <v>19.575000000000003</v>
      </c>
      <c r="I33" s="317">
        <f t="shared" si="9"/>
        <v>13.774999999999999</v>
      </c>
      <c r="J33" s="317">
        <f t="shared" si="4"/>
        <v>11.600000000000001</v>
      </c>
      <c r="L33" s="317">
        <f t="shared" si="5"/>
        <v>14.790000000000001</v>
      </c>
      <c r="M33" s="317">
        <f t="shared" si="6"/>
        <v>0</v>
      </c>
      <c r="N33" s="317">
        <f t="shared" si="7"/>
        <v>19.966500000000003</v>
      </c>
    </row>
    <row r="34" spans="1:14" s="44" customFormat="1" ht="26.25" outlineLevel="2" thickBot="1">
      <c r="A34" s="45"/>
      <c r="B34" s="121"/>
      <c r="C34" s="244" t="s">
        <v>871</v>
      </c>
      <c r="D34" s="47" t="s">
        <v>240</v>
      </c>
      <c r="E34" s="48" t="s">
        <v>233</v>
      </c>
      <c r="F34" s="317">
        <v>20</v>
      </c>
      <c r="G34" s="317"/>
      <c r="H34" s="317">
        <f t="shared" si="2"/>
        <v>27</v>
      </c>
      <c r="I34" s="317">
        <f t="shared" si="9"/>
        <v>19</v>
      </c>
      <c r="J34" s="317">
        <f t="shared" si="4"/>
        <v>16</v>
      </c>
      <c r="L34" s="317">
        <f t="shared" si="5"/>
        <v>20.399999999999999</v>
      </c>
      <c r="M34" s="317">
        <f t="shared" si="6"/>
        <v>0</v>
      </c>
      <c r="N34" s="317">
        <f t="shared" si="7"/>
        <v>27.54</v>
      </c>
    </row>
    <row r="35" spans="1:14" s="44" customFormat="1" ht="26.25" outlineLevel="2" thickBot="1">
      <c r="A35" s="45"/>
      <c r="B35" s="121"/>
      <c r="C35" s="244" t="s">
        <v>872</v>
      </c>
      <c r="D35" s="47" t="s">
        <v>239</v>
      </c>
      <c r="E35" s="48" t="s">
        <v>233</v>
      </c>
      <c r="F35" s="317">
        <v>23</v>
      </c>
      <c r="G35" s="317"/>
      <c r="H35" s="317">
        <f t="shared" si="2"/>
        <v>31.05</v>
      </c>
      <c r="I35" s="317">
        <f t="shared" si="9"/>
        <v>21.849999999999998</v>
      </c>
      <c r="J35" s="317">
        <f t="shared" si="4"/>
        <v>18.400000000000002</v>
      </c>
      <c r="L35" s="317">
        <f t="shared" si="5"/>
        <v>23.46</v>
      </c>
      <c r="M35" s="317">
        <f t="shared" si="6"/>
        <v>0</v>
      </c>
      <c r="N35" s="317">
        <f t="shared" si="7"/>
        <v>31.671000000000003</v>
      </c>
    </row>
    <row r="36" spans="1:14" s="44" customFormat="1" ht="22.5" customHeight="1" outlineLevel="2" thickBot="1">
      <c r="A36" s="45"/>
      <c r="B36" s="121"/>
      <c r="C36" s="244" t="s">
        <v>867</v>
      </c>
      <c r="D36" s="47" t="s">
        <v>267</v>
      </c>
      <c r="E36" s="48" t="s">
        <v>268</v>
      </c>
      <c r="F36" s="317">
        <v>44</v>
      </c>
      <c r="G36" s="317"/>
      <c r="H36" s="317">
        <f t="shared" si="2"/>
        <v>59.400000000000006</v>
      </c>
      <c r="I36" s="317">
        <f t="shared" si="9"/>
        <v>41.8</v>
      </c>
      <c r="J36" s="317">
        <f t="shared" si="4"/>
        <v>35.200000000000003</v>
      </c>
      <c r="L36" s="317">
        <f t="shared" si="5"/>
        <v>44.88</v>
      </c>
      <c r="M36" s="317">
        <f t="shared" si="6"/>
        <v>0</v>
      </c>
      <c r="N36" s="317">
        <f t="shared" si="7"/>
        <v>60.588000000000008</v>
      </c>
    </row>
    <row r="37" spans="1:14" s="44" customFormat="1" ht="23.25" customHeight="1" outlineLevel="2" thickBot="1">
      <c r="A37" s="45"/>
      <c r="B37" s="121"/>
      <c r="C37" s="244" t="s">
        <v>868</v>
      </c>
      <c r="D37" s="47" t="s">
        <v>269</v>
      </c>
      <c r="E37" s="48" t="s">
        <v>270</v>
      </c>
      <c r="F37" s="317">
        <v>50</v>
      </c>
      <c r="G37" s="317"/>
      <c r="H37" s="317">
        <f t="shared" si="2"/>
        <v>67.5</v>
      </c>
      <c r="I37" s="317">
        <f t="shared" si="9"/>
        <v>47.5</v>
      </c>
      <c r="J37" s="317">
        <f t="shared" si="4"/>
        <v>40</v>
      </c>
      <c r="L37" s="317">
        <f t="shared" si="5"/>
        <v>51</v>
      </c>
      <c r="M37" s="317">
        <f t="shared" si="6"/>
        <v>0</v>
      </c>
      <c r="N37" s="317">
        <f t="shared" si="7"/>
        <v>68.849999999999994</v>
      </c>
    </row>
    <row r="38" spans="1:14" s="44" customFormat="1" ht="23.25" customHeight="1" outlineLevel="2" thickBot="1">
      <c r="A38" s="45"/>
      <c r="B38" s="121"/>
      <c r="C38" s="244" t="s">
        <v>869</v>
      </c>
      <c r="D38" s="47" t="s">
        <v>271</v>
      </c>
      <c r="E38" s="48" t="s">
        <v>233</v>
      </c>
      <c r="F38" s="317">
        <v>55</v>
      </c>
      <c r="G38" s="317"/>
      <c r="H38" s="317">
        <f t="shared" si="2"/>
        <v>74.25</v>
      </c>
      <c r="I38" s="317">
        <f t="shared" si="9"/>
        <v>52.25</v>
      </c>
      <c r="J38" s="317">
        <f t="shared" si="4"/>
        <v>44</v>
      </c>
      <c r="L38" s="317">
        <f t="shared" si="5"/>
        <v>56.1</v>
      </c>
      <c r="M38" s="317">
        <f t="shared" si="6"/>
        <v>0</v>
      </c>
      <c r="N38" s="317">
        <f t="shared" si="7"/>
        <v>75.734999999999999</v>
      </c>
    </row>
    <row r="39" spans="1:14" s="44" customFormat="1" ht="21.75" customHeight="1" outlineLevel="2" thickBot="1">
      <c r="A39" s="45"/>
      <c r="B39" s="121"/>
      <c r="C39" s="244" t="s">
        <v>865</v>
      </c>
      <c r="D39" s="47" t="s">
        <v>263</v>
      </c>
      <c r="E39" s="48" t="s">
        <v>264</v>
      </c>
      <c r="F39" s="317">
        <v>44</v>
      </c>
      <c r="G39" s="317"/>
      <c r="H39" s="317">
        <f t="shared" si="2"/>
        <v>59.400000000000006</v>
      </c>
      <c r="I39" s="317">
        <f t="shared" si="9"/>
        <v>41.8</v>
      </c>
      <c r="J39" s="317">
        <f t="shared" si="4"/>
        <v>35.200000000000003</v>
      </c>
      <c r="L39" s="317">
        <f t="shared" si="5"/>
        <v>44.88</v>
      </c>
      <c r="M39" s="317">
        <f t="shared" si="6"/>
        <v>0</v>
      </c>
      <c r="N39" s="317">
        <f t="shared" si="7"/>
        <v>60.588000000000008</v>
      </c>
    </row>
    <row r="40" spans="1:14" s="44" customFormat="1" ht="21.75" customHeight="1" outlineLevel="2" thickBot="1">
      <c r="A40" s="45"/>
      <c r="B40" s="121"/>
      <c r="C40" s="244" t="s">
        <v>866</v>
      </c>
      <c r="D40" s="47" t="s">
        <v>265</v>
      </c>
      <c r="E40" s="48" t="s">
        <v>264</v>
      </c>
      <c r="F40" s="317">
        <v>82</v>
      </c>
      <c r="G40" s="317"/>
      <c r="H40" s="317">
        <f t="shared" si="2"/>
        <v>110.7</v>
      </c>
      <c r="I40" s="317">
        <f t="shared" si="9"/>
        <v>77.899999999999991</v>
      </c>
      <c r="J40" s="317">
        <f t="shared" si="4"/>
        <v>65.600000000000009</v>
      </c>
      <c r="L40" s="317">
        <f t="shared" si="5"/>
        <v>83.64</v>
      </c>
      <c r="M40" s="317">
        <f t="shared" si="6"/>
        <v>0</v>
      </c>
      <c r="N40" s="317">
        <f t="shared" si="7"/>
        <v>112.914</v>
      </c>
    </row>
    <row r="41" spans="1:14" s="44" customFormat="1" ht="21" customHeight="1" outlineLevel="2" thickBot="1">
      <c r="A41" s="45"/>
      <c r="B41" s="121"/>
      <c r="C41" s="244" t="s">
        <v>870</v>
      </c>
      <c r="D41" s="47" t="s">
        <v>272</v>
      </c>
      <c r="E41" s="48" t="s">
        <v>273</v>
      </c>
      <c r="F41" s="317">
        <v>115</v>
      </c>
      <c r="G41" s="317"/>
      <c r="H41" s="317">
        <f t="shared" si="2"/>
        <v>155.25</v>
      </c>
      <c r="I41" s="317">
        <f t="shared" si="9"/>
        <v>109.25</v>
      </c>
      <c r="J41" s="317">
        <f t="shared" si="4"/>
        <v>92</v>
      </c>
      <c r="L41" s="317">
        <f t="shared" si="5"/>
        <v>117.3</v>
      </c>
      <c r="M41" s="317">
        <f t="shared" si="6"/>
        <v>0</v>
      </c>
      <c r="N41" s="317">
        <f t="shared" si="7"/>
        <v>158.35499999999999</v>
      </c>
    </row>
    <row r="42" spans="1:14" s="44" customFormat="1" ht="26.25" outlineLevel="2" thickBot="1">
      <c r="A42" s="45"/>
      <c r="B42" s="121"/>
      <c r="C42" s="244" t="s">
        <v>1206</v>
      </c>
      <c r="D42" s="124" t="s">
        <v>262</v>
      </c>
      <c r="E42" s="48" t="s">
        <v>1130</v>
      </c>
      <c r="F42" s="317">
        <v>89</v>
      </c>
      <c r="G42" s="317"/>
      <c r="H42" s="317">
        <f t="shared" si="2"/>
        <v>120.15</v>
      </c>
      <c r="I42" s="317">
        <f t="shared" si="9"/>
        <v>84.55</v>
      </c>
      <c r="J42" s="317">
        <f t="shared" si="4"/>
        <v>71.2</v>
      </c>
      <c r="L42" s="317">
        <f t="shared" si="5"/>
        <v>90.78</v>
      </c>
      <c r="M42" s="317">
        <f t="shared" si="6"/>
        <v>0</v>
      </c>
      <c r="N42" s="317">
        <f t="shared" si="7"/>
        <v>122.55300000000001</v>
      </c>
    </row>
    <row r="43" spans="1:14" s="44" customFormat="1" ht="26.25" outlineLevel="2" thickBot="1">
      <c r="A43" s="45"/>
      <c r="B43" s="121" t="s">
        <v>988</v>
      </c>
      <c r="C43" s="244" t="s">
        <v>1981</v>
      </c>
      <c r="D43" s="124" t="s">
        <v>1982</v>
      </c>
      <c r="E43" s="48"/>
      <c r="F43" s="317">
        <v>93</v>
      </c>
      <c r="G43" s="317"/>
      <c r="H43" s="317">
        <f t="shared" ref="H43:H44" si="10">F43*1.35</f>
        <v>125.55000000000001</v>
      </c>
      <c r="I43" s="317">
        <f t="shared" si="9"/>
        <v>88.35</v>
      </c>
      <c r="J43" s="317">
        <f t="shared" si="4"/>
        <v>74.400000000000006</v>
      </c>
      <c r="L43" s="317">
        <f t="shared" si="5"/>
        <v>94.86</v>
      </c>
      <c r="M43" s="317">
        <f t="shared" si="6"/>
        <v>0</v>
      </c>
      <c r="N43" s="317">
        <f t="shared" si="7"/>
        <v>128.06100000000001</v>
      </c>
    </row>
    <row r="44" spans="1:14" s="44" customFormat="1" ht="26.25" outlineLevel="2" thickBot="1">
      <c r="A44" s="45"/>
      <c r="B44" s="121" t="s">
        <v>988</v>
      </c>
      <c r="C44" s="244" t="s">
        <v>1983</v>
      </c>
      <c r="D44" s="124" t="s">
        <v>1984</v>
      </c>
      <c r="E44" s="48"/>
      <c r="F44" s="317">
        <v>91</v>
      </c>
      <c r="G44" s="317"/>
      <c r="H44" s="317">
        <f t="shared" si="10"/>
        <v>122.85000000000001</v>
      </c>
      <c r="I44" s="317">
        <f t="shared" si="9"/>
        <v>86.45</v>
      </c>
      <c r="J44" s="317">
        <f t="shared" si="4"/>
        <v>72.8</v>
      </c>
      <c r="L44" s="317">
        <f t="shared" si="5"/>
        <v>92.820000000000007</v>
      </c>
      <c r="M44" s="317">
        <f t="shared" si="6"/>
        <v>0</v>
      </c>
      <c r="N44" s="317">
        <f t="shared" si="7"/>
        <v>125.30700000000002</v>
      </c>
    </row>
    <row r="45" spans="1:14" s="44" customFormat="1" ht="26.25" outlineLevel="2" thickBot="1">
      <c r="A45" s="45"/>
      <c r="B45" s="121" t="s">
        <v>988</v>
      </c>
      <c r="C45" s="244" t="s">
        <v>2176</v>
      </c>
      <c r="D45" s="124" t="s">
        <v>2178</v>
      </c>
      <c r="E45" s="48"/>
      <c r="F45" s="317">
        <v>260</v>
      </c>
      <c r="G45" s="317"/>
      <c r="H45" s="317">
        <f t="shared" ref="H45:H46" si="11">F45*1.35</f>
        <v>351</v>
      </c>
      <c r="I45" s="317">
        <f t="shared" ref="I45:I46" si="12">F45*0.95</f>
        <v>247</v>
      </c>
      <c r="J45" s="317">
        <f t="shared" ref="J45:J46" si="13">F45*0.8</f>
        <v>208</v>
      </c>
      <c r="L45" s="317">
        <f t="shared" si="5"/>
        <v>265.2</v>
      </c>
      <c r="M45" s="317">
        <f t="shared" si="6"/>
        <v>0</v>
      </c>
      <c r="N45" s="317">
        <f t="shared" si="7"/>
        <v>358.02</v>
      </c>
    </row>
    <row r="46" spans="1:14" s="44" customFormat="1" ht="26.25" outlineLevel="2" thickBot="1">
      <c r="A46" s="45"/>
      <c r="B46" s="121" t="s">
        <v>988</v>
      </c>
      <c r="C46" s="244" t="s">
        <v>2177</v>
      </c>
      <c r="D46" s="124" t="s">
        <v>2179</v>
      </c>
      <c r="E46" s="48"/>
      <c r="F46" s="317">
        <v>270</v>
      </c>
      <c r="G46" s="317"/>
      <c r="H46" s="317">
        <f t="shared" si="11"/>
        <v>364.5</v>
      </c>
      <c r="I46" s="317">
        <f t="shared" si="12"/>
        <v>256.5</v>
      </c>
      <c r="J46" s="317">
        <f t="shared" si="13"/>
        <v>216</v>
      </c>
      <c r="L46" s="317">
        <f t="shared" si="5"/>
        <v>275.39999999999998</v>
      </c>
      <c r="M46" s="317">
        <f t="shared" si="6"/>
        <v>0</v>
      </c>
      <c r="N46" s="317">
        <f t="shared" si="7"/>
        <v>371.79</v>
      </c>
    </row>
    <row r="47" spans="1:14" s="44" customFormat="1" ht="26.25" outlineLevel="2" thickBot="1">
      <c r="A47" s="45"/>
      <c r="B47" s="121"/>
      <c r="C47" s="244" t="s">
        <v>1207</v>
      </c>
      <c r="D47" s="124" t="s">
        <v>261</v>
      </c>
      <c r="E47" s="48" t="s">
        <v>1130</v>
      </c>
      <c r="F47" s="317">
        <v>85</v>
      </c>
      <c r="G47" s="317"/>
      <c r="H47" s="317">
        <f t="shared" si="2"/>
        <v>114.75000000000001</v>
      </c>
      <c r="I47" s="317">
        <f t="shared" si="9"/>
        <v>80.75</v>
      </c>
      <c r="J47" s="317">
        <f t="shared" si="4"/>
        <v>68</v>
      </c>
      <c r="L47" s="317">
        <f t="shared" si="5"/>
        <v>86.7</v>
      </c>
      <c r="M47" s="317">
        <f t="shared" si="6"/>
        <v>0</v>
      </c>
      <c r="N47" s="317">
        <f t="shared" si="7"/>
        <v>117.04500000000002</v>
      </c>
    </row>
    <row r="48" spans="1:14" s="44" customFormat="1" ht="26.25" outlineLevel="2" thickBot="1">
      <c r="A48" s="45"/>
      <c r="B48" s="121"/>
      <c r="C48" s="244" t="s">
        <v>855</v>
      </c>
      <c r="D48" s="47" t="s">
        <v>260</v>
      </c>
      <c r="E48" s="48" t="s">
        <v>1130</v>
      </c>
      <c r="F48" s="317">
        <v>105</v>
      </c>
      <c r="G48" s="317"/>
      <c r="H48" s="317">
        <f t="shared" si="2"/>
        <v>141.75</v>
      </c>
      <c r="I48" s="317">
        <f t="shared" si="9"/>
        <v>99.75</v>
      </c>
      <c r="J48" s="317">
        <f t="shared" si="4"/>
        <v>84</v>
      </c>
      <c r="L48" s="317">
        <f t="shared" si="5"/>
        <v>107.10000000000001</v>
      </c>
      <c r="M48" s="317">
        <f t="shared" si="6"/>
        <v>0</v>
      </c>
      <c r="N48" s="317">
        <f t="shared" si="7"/>
        <v>144.58500000000001</v>
      </c>
    </row>
    <row r="49" spans="1:14" s="44" customFormat="1" ht="26.25" outlineLevel="2" thickBot="1">
      <c r="A49" s="45"/>
      <c r="B49" s="121"/>
      <c r="C49" s="244" t="s">
        <v>853</v>
      </c>
      <c r="D49" s="47" t="s">
        <v>258</v>
      </c>
      <c r="E49" s="48" t="s">
        <v>1130</v>
      </c>
      <c r="F49" s="317">
        <v>110</v>
      </c>
      <c r="G49" s="317"/>
      <c r="H49" s="317">
        <f t="shared" si="2"/>
        <v>148.5</v>
      </c>
      <c r="I49" s="317">
        <f t="shared" si="9"/>
        <v>104.5</v>
      </c>
      <c r="J49" s="317">
        <f t="shared" si="4"/>
        <v>88</v>
      </c>
      <c r="L49" s="317">
        <f t="shared" si="5"/>
        <v>112.2</v>
      </c>
      <c r="M49" s="317">
        <f t="shared" si="6"/>
        <v>0</v>
      </c>
      <c r="N49" s="317">
        <f t="shared" si="7"/>
        <v>151.47</v>
      </c>
    </row>
    <row r="50" spans="1:14" s="44" customFormat="1" ht="26.25" outlineLevel="2" thickBot="1">
      <c r="A50" s="45"/>
      <c r="B50" s="121"/>
      <c r="C50" s="244" t="s">
        <v>854</v>
      </c>
      <c r="D50" s="47" t="s">
        <v>259</v>
      </c>
      <c r="E50" s="48" t="s">
        <v>1130</v>
      </c>
      <c r="F50" s="317">
        <v>110</v>
      </c>
      <c r="G50" s="317"/>
      <c r="H50" s="317">
        <f t="shared" si="2"/>
        <v>148.5</v>
      </c>
      <c r="I50" s="317">
        <f t="shared" si="9"/>
        <v>104.5</v>
      </c>
      <c r="J50" s="317">
        <f t="shared" si="4"/>
        <v>88</v>
      </c>
      <c r="L50" s="317">
        <f t="shared" si="5"/>
        <v>112.2</v>
      </c>
      <c r="M50" s="317">
        <f t="shared" si="6"/>
        <v>0</v>
      </c>
      <c r="N50" s="317">
        <f t="shared" si="7"/>
        <v>151.47</v>
      </c>
    </row>
    <row r="51" spans="1:14" s="44" customFormat="1" ht="26.25" outlineLevel="2" thickBot="1">
      <c r="A51" s="45"/>
      <c r="B51" s="121"/>
      <c r="C51" s="244" t="s">
        <v>856</v>
      </c>
      <c r="D51" s="47" t="s">
        <v>243</v>
      </c>
      <c r="E51" s="48" t="s">
        <v>242</v>
      </c>
      <c r="F51" s="317">
        <v>119</v>
      </c>
      <c r="G51" s="317"/>
      <c r="H51" s="317">
        <f t="shared" si="2"/>
        <v>160.65</v>
      </c>
      <c r="I51" s="317">
        <f t="shared" si="9"/>
        <v>113.05</v>
      </c>
      <c r="J51" s="317">
        <f t="shared" si="4"/>
        <v>95.2</v>
      </c>
      <c r="L51" s="317">
        <f t="shared" si="5"/>
        <v>121.38</v>
      </c>
      <c r="M51" s="317">
        <f t="shared" si="6"/>
        <v>0</v>
      </c>
      <c r="N51" s="317">
        <f t="shared" si="7"/>
        <v>163.863</v>
      </c>
    </row>
    <row r="52" spans="1:14" s="44" customFormat="1" ht="26.25" outlineLevel="2" thickBot="1">
      <c r="A52" s="45"/>
      <c r="B52" s="121"/>
      <c r="C52" s="244" t="s">
        <v>1205</v>
      </c>
      <c r="D52" s="47" t="s">
        <v>241</v>
      </c>
      <c r="E52" s="48" t="s">
        <v>242</v>
      </c>
      <c r="F52" s="317">
        <v>163</v>
      </c>
      <c r="G52" s="317"/>
      <c r="H52" s="317">
        <f t="shared" si="2"/>
        <v>220.05</v>
      </c>
      <c r="I52" s="317">
        <f t="shared" si="9"/>
        <v>154.85</v>
      </c>
      <c r="J52" s="317">
        <f t="shared" si="4"/>
        <v>130.4</v>
      </c>
      <c r="L52" s="317">
        <f t="shared" si="5"/>
        <v>166.26</v>
      </c>
      <c r="M52" s="317">
        <f t="shared" si="6"/>
        <v>0</v>
      </c>
      <c r="N52" s="317">
        <f t="shared" si="7"/>
        <v>224.45100000000002</v>
      </c>
    </row>
    <row r="53" spans="1:14" s="44" customFormat="1" ht="26.25" outlineLevel="2" thickBot="1">
      <c r="A53" s="45"/>
      <c r="B53" s="121"/>
      <c r="C53" s="244" t="s">
        <v>858</v>
      </c>
      <c r="D53" s="47" t="s">
        <v>249</v>
      </c>
      <c r="E53" s="48" t="s">
        <v>250</v>
      </c>
      <c r="F53" s="317">
        <v>170</v>
      </c>
      <c r="G53" s="317"/>
      <c r="H53" s="317">
        <f t="shared" si="2"/>
        <v>229.50000000000003</v>
      </c>
      <c r="I53" s="317">
        <f t="shared" si="9"/>
        <v>161.5</v>
      </c>
      <c r="J53" s="317">
        <f t="shared" si="4"/>
        <v>136</v>
      </c>
      <c r="L53" s="317">
        <f t="shared" si="5"/>
        <v>173.4</v>
      </c>
      <c r="M53" s="317">
        <f t="shared" si="6"/>
        <v>0</v>
      </c>
      <c r="N53" s="317">
        <f t="shared" si="7"/>
        <v>234.09000000000003</v>
      </c>
    </row>
    <row r="54" spans="1:14" s="44" customFormat="1" ht="26.25" outlineLevel="2" thickBot="1">
      <c r="A54" s="45"/>
      <c r="B54" s="121"/>
      <c r="C54" s="244" t="s">
        <v>859</v>
      </c>
      <c r="D54" s="47" t="s">
        <v>246</v>
      </c>
      <c r="E54" s="48" t="s">
        <v>247</v>
      </c>
      <c r="F54" s="317">
        <v>170</v>
      </c>
      <c r="G54" s="317"/>
      <c r="H54" s="317">
        <f t="shared" si="2"/>
        <v>229.50000000000003</v>
      </c>
      <c r="I54" s="317">
        <f t="shared" si="9"/>
        <v>161.5</v>
      </c>
      <c r="J54" s="317">
        <f t="shared" si="4"/>
        <v>136</v>
      </c>
      <c r="L54" s="317">
        <f t="shared" si="5"/>
        <v>173.4</v>
      </c>
      <c r="M54" s="317">
        <f t="shared" si="6"/>
        <v>0</v>
      </c>
      <c r="N54" s="317">
        <f t="shared" si="7"/>
        <v>234.09000000000003</v>
      </c>
    </row>
    <row r="55" spans="1:14" s="44" customFormat="1" ht="24" customHeight="1" outlineLevel="2" thickBot="1">
      <c r="A55" s="45"/>
      <c r="B55" s="121"/>
      <c r="C55" s="244" t="s">
        <v>864</v>
      </c>
      <c r="D55" s="47" t="s">
        <v>251</v>
      </c>
      <c r="E55" s="48" t="s">
        <v>227</v>
      </c>
      <c r="F55" s="317">
        <v>158</v>
      </c>
      <c r="G55" s="317"/>
      <c r="H55" s="317">
        <f t="shared" si="2"/>
        <v>213.3</v>
      </c>
      <c r="I55" s="317">
        <f t="shared" si="9"/>
        <v>150.1</v>
      </c>
      <c r="J55" s="317">
        <f t="shared" si="4"/>
        <v>126.4</v>
      </c>
      <c r="L55" s="317">
        <f t="shared" si="5"/>
        <v>161.16</v>
      </c>
      <c r="M55" s="317">
        <f t="shared" si="6"/>
        <v>0</v>
      </c>
      <c r="N55" s="317">
        <f t="shared" si="7"/>
        <v>217.566</v>
      </c>
    </row>
    <row r="56" spans="1:14" s="44" customFormat="1" ht="26.25" outlineLevel="2" thickBot="1">
      <c r="A56" s="45"/>
      <c r="B56" s="121"/>
      <c r="C56" s="244" t="s">
        <v>861</v>
      </c>
      <c r="D56" s="47" t="s">
        <v>252</v>
      </c>
      <c r="E56" s="48" t="s">
        <v>253</v>
      </c>
      <c r="F56" s="317">
        <v>225</v>
      </c>
      <c r="G56" s="317"/>
      <c r="H56" s="317">
        <f t="shared" si="2"/>
        <v>303.75</v>
      </c>
      <c r="I56" s="317">
        <f t="shared" si="9"/>
        <v>213.75</v>
      </c>
      <c r="J56" s="317">
        <f t="shared" si="4"/>
        <v>180</v>
      </c>
      <c r="L56" s="317">
        <f t="shared" si="5"/>
        <v>229.5</v>
      </c>
      <c r="M56" s="317">
        <f t="shared" si="6"/>
        <v>0</v>
      </c>
      <c r="N56" s="317">
        <f t="shared" si="7"/>
        <v>309.82499999999999</v>
      </c>
    </row>
    <row r="57" spans="1:14" s="44" customFormat="1" ht="39" outlineLevel="2" thickBot="1">
      <c r="A57" s="323"/>
      <c r="B57" s="121"/>
      <c r="C57" s="244" t="s">
        <v>1302</v>
      </c>
      <c r="D57" s="124" t="s">
        <v>1313</v>
      </c>
      <c r="E57" s="250" t="s">
        <v>1314</v>
      </c>
      <c r="F57" s="317">
        <v>51.6</v>
      </c>
      <c r="G57" s="317"/>
      <c r="H57" s="317">
        <f t="shared" si="2"/>
        <v>69.660000000000011</v>
      </c>
      <c r="I57" s="317">
        <f t="shared" si="9"/>
        <v>49.019999999999996</v>
      </c>
      <c r="J57" s="317">
        <f t="shared" si="4"/>
        <v>41.28</v>
      </c>
      <c r="L57" s="317">
        <f t="shared" si="5"/>
        <v>52.632000000000005</v>
      </c>
      <c r="M57" s="317">
        <f t="shared" si="6"/>
        <v>0</v>
      </c>
      <c r="N57" s="317">
        <f t="shared" si="7"/>
        <v>71.053200000000018</v>
      </c>
    </row>
    <row r="58" spans="1:14" s="44" customFormat="1" ht="26.25" outlineLevel="2" thickBot="1">
      <c r="A58" s="323"/>
      <c r="B58" s="121"/>
      <c r="C58" s="244" t="s">
        <v>1303</v>
      </c>
      <c r="D58" s="124" t="s">
        <v>1315</v>
      </c>
      <c r="E58" s="250" t="s">
        <v>1316</v>
      </c>
      <c r="F58" s="317">
        <v>49.5</v>
      </c>
      <c r="G58" s="317"/>
      <c r="H58" s="317">
        <f t="shared" si="2"/>
        <v>66.825000000000003</v>
      </c>
      <c r="I58" s="317">
        <f t="shared" si="9"/>
        <v>47.024999999999999</v>
      </c>
      <c r="J58" s="317">
        <f t="shared" si="4"/>
        <v>39.6</v>
      </c>
      <c r="L58" s="317">
        <f t="shared" si="5"/>
        <v>50.49</v>
      </c>
      <c r="M58" s="317">
        <f t="shared" si="6"/>
        <v>0</v>
      </c>
      <c r="N58" s="317">
        <f t="shared" si="7"/>
        <v>68.161500000000004</v>
      </c>
    </row>
    <row r="59" spans="1:14" s="44" customFormat="1" ht="56.25" customHeight="1" outlineLevel="2" thickBot="1">
      <c r="A59" s="323"/>
      <c r="B59" s="121"/>
      <c r="C59" s="244" t="s">
        <v>1304</v>
      </c>
      <c r="D59" s="124" t="s">
        <v>1317</v>
      </c>
      <c r="E59" s="250" t="s">
        <v>1318</v>
      </c>
      <c r="F59" s="317">
        <v>36.9</v>
      </c>
      <c r="G59" s="317"/>
      <c r="H59" s="317">
        <f t="shared" si="2"/>
        <v>49.815000000000005</v>
      </c>
      <c r="I59" s="317">
        <f t="shared" si="9"/>
        <v>35.055</v>
      </c>
      <c r="J59" s="317">
        <f t="shared" si="4"/>
        <v>29.52</v>
      </c>
      <c r="L59" s="317">
        <f t="shared" si="5"/>
        <v>37.637999999999998</v>
      </c>
      <c r="M59" s="317">
        <f t="shared" si="6"/>
        <v>0</v>
      </c>
      <c r="N59" s="317">
        <f t="shared" si="7"/>
        <v>50.811300000000003</v>
      </c>
    </row>
    <row r="60" spans="1:14" s="44" customFormat="1" ht="39" outlineLevel="2" thickBot="1">
      <c r="A60" s="323"/>
      <c r="B60" s="121"/>
      <c r="C60" s="244" t="s">
        <v>1305</v>
      </c>
      <c r="D60" s="124" t="s">
        <v>1319</v>
      </c>
      <c r="E60" s="250" t="s">
        <v>1320</v>
      </c>
      <c r="F60" s="317">
        <v>40</v>
      </c>
      <c r="G60" s="317"/>
      <c r="H60" s="317">
        <f t="shared" si="2"/>
        <v>54</v>
      </c>
      <c r="I60" s="317">
        <f t="shared" si="9"/>
        <v>38</v>
      </c>
      <c r="J60" s="317">
        <f t="shared" si="4"/>
        <v>32</v>
      </c>
      <c r="L60" s="317">
        <f t="shared" si="5"/>
        <v>40.799999999999997</v>
      </c>
      <c r="M60" s="317">
        <f t="shared" si="6"/>
        <v>0</v>
      </c>
      <c r="N60" s="317">
        <f t="shared" si="7"/>
        <v>55.08</v>
      </c>
    </row>
    <row r="61" spans="1:14" s="44" customFormat="1" ht="39" outlineLevel="2" thickBot="1">
      <c r="A61" s="323"/>
      <c r="B61" s="121"/>
      <c r="C61" s="244" t="s">
        <v>1306</v>
      </c>
      <c r="D61" s="124" t="s">
        <v>1321</v>
      </c>
      <c r="E61" s="250" t="s">
        <v>1322</v>
      </c>
      <c r="F61" s="317">
        <v>36.9</v>
      </c>
      <c r="G61" s="317"/>
      <c r="H61" s="317">
        <f t="shared" si="2"/>
        <v>49.815000000000005</v>
      </c>
      <c r="I61" s="317">
        <f t="shared" si="9"/>
        <v>35.055</v>
      </c>
      <c r="J61" s="317">
        <f t="shared" si="4"/>
        <v>29.52</v>
      </c>
      <c r="L61" s="317">
        <f t="shared" si="5"/>
        <v>37.637999999999998</v>
      </c>
      <c r="M61" s="317">
        <f t="shared" si="6"/>
        <v>0</v>
      </c>
      <c r="N61" s="317">
        <f t="shared" si="7"/>
        <v>50.811300000000003</v>
      </c>
    </row>
    <row r="62" spans="1:14" s="44" customFormat="1" ht="39" outlineLevel="2" thickBot="1">
      <c r="A62" s="323"/>
      <c r="B62" s="121"/>
      <c r="C62" s="244" t="s">
        <v>1307</v>
      </c>
      <c r="D62" s="124" t="s">
        <v>1323</v>
      </c>
      <c r="E62" s="250" t="s">
        <v>1324</v>
      </c>
      <c r="F62" s="317">
        <v>57.9</v>
      </c>
      <c r="G62" s="317"/>
      <c r="H62" s="317">
        <f t="shared" si="2"/>
        <v>78.165000000000006</v>
      </c>
      <c r="I62" s="317">
        <f t="shared" si="9"/>
        <v>55.004999999999995</v>
      </c>
      <c r="J62" s="317">
        <f t="shared" si="4"/>
        <v>46.32</v>
      </c>
      <c r="L62" s="317">
        <f t="shared" si="5"/>
        <v>59.058</v>
      </c>
      <c r="M62" s="317">
        <f t="shared" si="6"/>
        <v>0</v>
      </c>
      <c r="N62" s="317">
        <f t="shared" si="7"/>
        <v>79.728300000000004</v>
      </c>
    </row>
    <row r="63" spans="1:14" s="44" customFormat="1" ht="26.25" outlineLevel="2" thickBot="1">
      <c r="A63" s="323"/>
      <c r="B63" s="121"/>
      <c r="C63" s="244" t="s">
        <v>1308</v>
      </c>
      <c r="D63" s="124" t="s">
        <v>1325</v>
      </c>
      <c r="E63" s="250" t="s">
        <v>1326</v>
      </c>
      <c r="F63" s="317">
        <v>84.7</v>
      </c>
      <c r="G63" s="317"/>
      <c r="H63" s="317">
        <f t="shared" si="2"/>
        <v>114.34500000000001</v>
      </c>
      <c r="I63" s="317">
        <f t="shared" si="9"/>
        <v>80.465000000000003</v>
      </c>
      <c r="J63" s="317">
        <f t="shared" si="4"/>
        <v>67.760000000000005</v>
      </c>
      <c r="L63" s="317">
        <f t="shared" si="5"/>
        <v>86.394000000000005</v>
      </c>
      <c r="M63" s="317">
        <f t="shared" si="6"/>
        <v>0</v>
      </c>
      <c r="N63" s="317">
        <f t="shared" si="7"/>
        <v>116.63190000000002</v>
      </c>
    </row>
    <row r="64" spans="1:14" s="44" customFormat="1" ht="26.25" outlineLevel="2" thickBot="1">
      <c r="A64" s="323"/>
      <c r="B64" s="121"/>
      <c r="C64" s="244" t="s">
        <v>1309</v>
      </c>
      <c r="D64" s="124" t="s">
        <v>1327</v>
      </c>
      <c r="E64" s="250" t="s">
        <v>1328</v>
      </c>
      <c r="F64" s="317">
        <v>115</v>
      </c>
      <c r="G64" s="317"/>
      <c r="H64" s="317">
        <f t="shared" si="2"/>
        <v>155.25</v>
      </c>
      <c r="I64" s="317">
        <f t="shared" si="9"/>
        <v>109.25</v>
      </c>
      <c r="J64" s="317">
        <f t="shared" si="4"/>
        <v>92</v>
      </c>
      <c r="L64" s="317">
        <f t="shared" si="5"/>
        <v>117.3</v>
      </c>
      <c r="M64" s="317">
        <f t="shared" si="6"/>
        <v>0</v>
      </c>
      <c r="N64" s="317">
        <f t="shared" si="7"/>
        <v>158.35499999999999</v>
      </c>
    </row>
    <row r="65" spans="1:14" s="44" customFormat="1" ht="26.25" outlineLevel="2" thickBot="1">
      <c r="A65" s="323"/>
      <c r="B65" s="121"/>
      <c r="C65" s="244" t="s">
        <v>1310</v>
      </c>
      <c r="D65" s="124" t="s">
        <v>1329</v>
      </c>
      <c r="E65" s="250" t="s">
        <v>1331</v>
      </c>
      <c r="F65" s="317">
        <v>160</v>
      </c>
      <c r="G65" s="317"/>
      <c r="H65" s="317">
        <f t="shared" si="2"/>
        <v>216</v>
      </c>
      <c r="I65" s="317">
        <f t="shared" si="9"/>
        <v>152</v>
      </c>
      <c r="J65" s="317">
        <f t="shared" si="4"/>
        <v>128</v>
      </c>
      <c r="L65" s="317">
        <f t="shared" si="5"/>
        <v>163.19999999999999</v>
      </c>
      <c r="M65" s="317">
        <f t="shared" si="6"/>
        <v>0</v>
      </c>
      <c r="N65" s="317">
        <f t="shared" si="7"/>
        <v>220.32</v>
      </c>
    </row>
    <row r="66" spans="1:14" s="44" customFormat="1" ht="26.25" outlineLevel="2" thickBot="1">
      <c r="A66" s="323"/>
      <c r="B66" s="121"/>
      <c r="C66" s="244" t="s">
        <v>1311</v>
      </c>
      <c r="D66" s="124" t="s">
        <v>1330</v>
      </c>
      <c r="E66" s="250" t="s">
        <v>1332</v>
      </c>
      <c r="F66" s="317">
        <v>94.8</v>
      </c>
      <c r="G66" s="317"/>
      <c r="H66" s="317">
        <f t="shared" si="2"/>
        <v>127.98</v>
      </c>
      <c r="I66" s="317">
        <f t="shared" si="9"/>
        <v>90.059999999999988</v>
      </c>
      <c r="J66" s="317">
        <f t="shared" si="4"/>
        <v>75.84</v>
      </c>
      <c r="L66" s="317">
        <f t="shared" si="5"/>
        <v>96.695999999999998</v>
      </c>
      <c r="M66" s="317">
        <f t="shared" si="6"/>
        <v>0</v>
      </c>
      <c r="N66" s="317">
        <f t="shared" si="7"/>
        <v>130.53960000000001</v>
      </c>
    </row>
    <row r="67" spans="1:14" s="44" customFormat="1" ht="26.25" outlineLevel="2" thickBot="1">
      <c r="A67" s="323"/>
      <c r="B67" s="121"/>
      <c r="C67" s="244" t="s">
        <v>1312</v>
      </c>
      <c r="D67" s="124" t="s">
        <v>1333</v>
      </c>
      <c r="E67" s="250" t="s">
        <v>1334</v>
      </c>
      <c r="F67" s="317">
        <v>320</v>
      </c>
      <c r="G67" s="317"/>
      <c r="H67" s="317">
        <f t="shared" si="2"/>
        <v>432</v>
      </c>
      <c r="I67" s="317">
        <f t="shared" si="9"/>
        <v>304</v>
      </c>
      <c r="J67" s="317">
        <f t="shared" si="4"/>
        <v>256</v>
      </c>
      <c r="L67" s="317">
        <f t="shared" si="5"/>
        <v>326.39999999999998</v>
      </c>
      <c r="M67" s="317">
        <f t="shared" si="6"/>
        <v>0</v>
      </c>
      <c r="N67" s="317">
        <f t="shared" si="7"/>
        <v>440.64</v>
      </c>
    </row>
    <row r="68" spans="1:14" s="44" customFormat="1" ht="26.25" outlineLevel="2" thickBot="1">
      <c r="A68" s="323"/>
      <c r="B68" s="121"/>
      <c r="C68" s="244" t="s">
        <v>1299</v>
      </c>
      <c r="D68" s="124" t="s">
        <v>1300</v>
      </c>
      <c r="E68" s="250" t="s">
        <v>1301</v>
      </c>
      <c r="F68" s="317">
        <v>80</v>
      </c>
      <c r="G68" s="317"/>
      <c r="H68" s="317">
        <f t="shared" si="2"/>
        <v>108</v>
      </c>
      <c r="I68" s="317">
        <f t="shared" si="9"/>
        <v>76</v>
      </c>
      <c r="J68" s="317">
        <f t="shared" si="4"/>
        <v>64</v>
      </c>
      <c r="L68" s="317">
        <f t="shared" si="5"/>
        <v>81.599999999999994</v>
      </c>
      <c r="M68" s="317">
        <f t="shared" si="6"/>
        <v>0</v>
      </c>
      <c r="N68" s="317">
        <f t="shared" si="7"/>
        <v>110.16</v>
      </c>
    </row>
    <row r="69" spans="1:14" s="44" customFormat="1" ht="26.25" outlineLevel="2" thickBot="1">
      <c r="A69" s="45"/>
      <c r="B69" s="121"/>
      <c r="C69" s="46" t="s">
        <v>857</v>
      </c>
      <c r="D69" s="47" t="s">
        <v>244</v>
      </c>
      <c r="E69" s="48" t="s">
        <v>245</v>
      </c>
      <c r="F69" s="317">
        <v>200</v>
      </c>
      <c r="G69" s="317"/>
      <c r="H69" s="317">
        <f t="shared" si="2"/>
        <v>270</v>
      </c>
      <c r="I69" s="317">
        <f t="shared" si="9"/>
        <v>190</v>
      </c>
      <c r="J69" s="317">
        <f t="shared" si="4"/>
        <v>160</v>
      </c>
      <c r="L69" s="317">
        <f t="shared" si="5"/>
        <v>204</v>
      </c>
      <c r="M69" s="317">
        <f t="shared" si="6"/>
        <v>0</v>
      </c>
      <c r="N69" s="317">
        <f t="shared" si="7"/>
        <v>275.39999999999998</v>
      </c>
    </row>
    <row r="70" spans="1:14" s="44" customFormat="1" ht="26.25" outlineLevel="2" thickBot="1">
      <c r="A70" s="45"/>
      <c r="B70" s="121" t="s">
        <v>988</v>
      </c>
      <c r="C70" s="244" t="s">
        <v>2165</v>
      </c>
      <c r="D70" s="124" t="s">
        <v>2166</v>
      </c>
      <c r="E70" s="48"/>
      <c r="F70" s="317">
        <v>37</v>
      </c>
      <c r="G70" s="317"/>
      <c r="H70" s="317">
        <f t="shared" si="2"/>
        <v>49.95</v>
      </c>
      <c r="I70" s="317">
        <f t="shared" ref="I70" si="14">F70*0.95</f>
        <v>35.15</v>
      </c>
      <c r="J70" s="317">
        <f t="shared" ref="J70" si="15">F70*0.8</f>
        <v>29.6</v>
      </c>
      <c r="L70" s="317">
        <f t="shared" si="5"/>
        <v>37.74</v>
      </c>
      <c r="M70" s="317">
        <f t="shared" si="6"/>
        <v>0</v>
      </c>
      <c r="N70" s="317">
        <f t="shared" si="7"/>
        <v>50.949000000000005</v>
      </c>
    </row>
    <row r="71" spans="1:14" s="44" customFormat="1" ht="26.25" outlineLevel="2" thickBot="1">
      <c r="A71" s="45"/>
      <c r="B71" s="121" t="s">
        <v>988</v>
      </c>
      <c r="C71" s="244" t="s">
        <v>2162</v>
      </c>
      <c r="D71" s="47" t="s">
        <v>1972</v>
      </c>
      <c r="E71" s="48"/>
      <c r="F71" s="317">
        <v>585</v>
      </c>
      <c r="G71" s="317"/>
      <c r="H71" s="317">
        <f t="shared" ref="H71:H76" si="16">F71*1.35</f>
        <v>789.75</v>
      </c>
      <c r="I71" s="317">
        <f t="shared" si="9"/>
        <v>555.75</v>
      </c>
      <c r="J71" s="317">
        <f t="shared" si="4"/>
        <v>468</v>
      </c>
      <c r="L71" s="317">
        <f t="shared" si="5"/>
        <v>596.70000000000005</v>
      </c>
      <c r="M71" s="317">
        <f t="shared" si="6"/>
        <v>0</v>
      </c>
      <c r="N71" s="317">
        <f t="shared" si="7"/>
        <v>805.54499999999996</v>
      </c>
    </row>
    <row r="72" spans="1:14" s="44" customFormat="1" ht="26.25" outlineLevel="2" thickBot="1">
      <c r="A72" s="45"/>
      <c r="B72" s="121" t="s">
        <v>988</v>
      </c>
      <c r="C72" s="244" t="s">
        <v>2163</v>
      </c>
      <c r="D72" s="124" t="s">
        <v>2164</v>
      </c>
      <c r="E72" s="48"/>
      <c r="F72" s="317">
        <v>645</v>
      </c>
      <c r="G72" s="317"/>
      <c r="H72" s="317">
        <f t="shared" ref="H72" si="17">F72*1.35</f>
        <v>870.75000000000011</v>
      </c>
      <c r="I72" s="317">
        <f t="shared" ref="I72" si="18">F72*0.95</f>
        <v>612.75</v>
      </c>
      <c r="J72" s="317">
        <f t="shared" ref="J72" si="19">F72*0.8</f>
        <v>516</v>
      </c>
      <c r="L72" s="317">
        <f t="shared" si="5"/>
        <v>657.9</v>
      </c>
      <c r="M72" s="317">
        <f t="shared" si="6"/>
        <v>0</v>
      </c>
      <c r="N72" s="317">
        <f t="shared" si="7"/>
        <v>888.16500000000008</v>
      </c>
    </row>
    <row r="73" spans="1:14" s="44" customFormat="1" ht="26.25" outlineLevel="2" thickBot="1">
      <c r="A73" s="45"/>
      <c r="B73" s="121" t="s">
        <v>988</v>
      </c>
      <c r="C73" s="46" t="s">
        <v>1973</v>
      </c>
      <c r="D73" s="47" t="s">
        <v>1974</v>
      </c>
      <c r="E73" s="48"/>
      <c r="F73" s="317">
        <v>430</v>
      </c>
      <c r="G73" s="317"/>
      <c r="H73" s="317">
        <f t="shared" si="16"/>
        <v>580.5</v>
      </c>
      <c r="I73" s="317">
        <f t="shared" si="9"/>
        <v>408.5</v>
      </c>
      <c r="J73" s="317">
        <f t="shared" si="4"/>
        <v>344</v>
      </c>
      <c r="L73" s="317">
        <f t="shared" ref="L73:L136" si="20">F73*1.02</f>
        <v>438.6</v>
      </c>
      <c r="M73" s="317">
        <f t="shared" ref="M73:M136" si="21">G73*1.02</f>
        <v>0</v>
      </c>
      <c r="N73" s="317">
        <f t="shared" ref="N73:N136" si="22">H73*1.02</f>
        <v>592.11</v>
      </c>
    </row>
    <row r="74" spans="1:14" s="44" customFormat="1" ht="26.25" outlineLevel="2" thickBot="1">
      <c r="A74" s="45"/>
      <c r="B74" s="121" t="s">
        <v>988</v>
      </c>
      <c r="C74" s="46" t="s">
        <v>1975</v>
      </c>
      <c r="D74" s="47" t="s">
        <v>1976</v>
      </c>
      <c r="E74" s="48"/>
      <c r="F74" s="317">
        <v>350</v>
      </c>
      <c r="G74" s="317"/>
      <c r="H74" s="317">
        <f t="shared" si="16"/>
        <v>472.50000000000006</v>
      </c>
      <c r="I74" s="317">
        <f t="shared" si="9"/>
        <v>332.5</v>
      </c>
      <c r="J74" s="317">
        <f t="shared" si="4"/>
        <v>280</v>
      </c>
      <c r="L74" s="317">
        <f t="shared" si="20"/>
        <v>357</v>
      </c>
      <c r="M74" s="317">
        <f t="shared" si="21"/>
        <v>0</v>
      </c>
      <c r="N74" s="317">
        <f t="shared" si="22"/>
        <v>481.95000000000005</v>
      </c>
    </row>
    <row r="75" spans="1:14" s="44" customFormat="1" ht="26.25" outlineLevel="2" thickBot="1">
      <c r="A75" s="45"/>
      <c r="B75" s="121" t="s">
        <v>988</v>
      </c>
      <c r="C75" s="46" t="s">
        <v>1977</v>
      </c>
      <c r="D75" s="47" t="s">
        <v>1978</v>
      </c>
      <c r="E75" s="48"/>
      <c r="F75" s="317">
        <v>140</v>
      </c>
      <c r="G75" s="317"/>
      <c r="H75" s="317">
        <f t="shared" si="16"/>
        <v>189</v>
      </c>
      <c r="I75" s="317">
        <f t="shared" si="9"/>
        <v>133</v>
      </c>
      <c r="J75" s="317">
        <f t="shared" si="4"/>
        <v>112</v>
      </c>
      <c r="L75" s="317">
        <f t="shared" si="20"/>
        <v>142.80000000000001</v>
      </c>
      <c r="M75" s="317">
        <f t="shared" si="21"/>
        <v>0</v>
      </c>
      <c r="N75" s="317">
        <f t="shared" si="22"/>
        <v>192.78</v>
      </c>
    </row>
    <row r="76" spans="1:14" s="44" customFormat="1" ht="26.25" outlineLevel="2" thickBot="1">
      <c r="A76" s="45"/>
      <c r="B76" s="121" t="s">
        <v>988</v>
      </c>
      <c r="C76" s="46" t="s">
        <v>1979</v>
      </c>
      <c r="D76" s="47" t="s">
        <v>1980</v>
      </c>
      <c r="E76" s="48"/>
      <c r="F76" s="317">
        <v>190</v>
      </c>
      <c r="G76" s="317"/>
      <c r="H76" s="317">
        <f t="shared" si="16"/>
        <v>256.5</v>
      </c>
      <c r="I76" s="317">
        <f t="shared" si="9"/>
        <v>180.5</v>
      </c>
      <c r="J76" s="317">
        <f t="shared" si="4"/>
        <v>152</v>
      </c>
      <c r="L76" s="317">
        <f t="shared" si="20"/>
        <v>193.8</v>
      </c>
      <c r="M76" s="317">
        <f t="shared" si="21"/>
        <v>0</v>
      </c>
      <c r="N76" s="317">
        <f t="shared" si="22"/>
        <v>261.63</v>
      </c>
    </row>
    <row r="77" spans="1:14" s="44" customFormat="1" ht="39" outlineLevel="2" thickBot="1">
      <c r="A77" s="45"/>
      <c r="B77" s="121"/>
      <c r="C77" s="244" t="s">
        <v>860</v>
      </c>
      <c r="D77" s="47" t="s">
        <v>1518</v>
      </c>
      <c r="E77" s="250" t="s">
        <v>1519</v>
      </c>
      <c r="F77" s="317">
        <v>275</v>
      </c>
      <c r="G77" s="317"/>
      <c r="H77" s="317">
        <f t="shared" si="2"/>
        <v>371.25</v>
      </c>
      <c r="I77" s="317">
        <f t="shared" si="9"/>
        <v>261.25</v>
      </c>
      <c r="J77" s="317">
        <f t="shared" si="4"/>
        <v>220</v>
      </c>
      <c r="L77" s="317">
        <f t="shared" si="20"/>
        <v>280.5</v>
      </c>
      <c r="M77" s="317">
        <f t="shared" si="21"/>
        <v>0</v>
      </c>
      <c r="N77" s="317">
        <f t="shared" si="22"/>
        <v>378.67500000000001</v>
      </c>
    </row>
    <row r="78" spans="1:14" s="44" customFormat="1" ht="26.25" outlineLevel="2" thickBot="1">
      <c r="A78" s="45"/>
      <c r="B78" s="121"/>
      <c r="C78" s="244" t="s">
        <v>1612</v>
      </c>
      <c r="D78" s="47" t="s">
        <v>248</v>
      </c>
      <c r="E78" s="250" t="s">
        <v>1520</v>
      </c>
      <c r="F78" s="317">
        <v>263</v>
      </c>
      <c r="G78" s="317"/>
      <c r="H78" s="317">
        <f t="shared" si="2"/>
        <v>355.05</v>
      </c>
      <c r="I78" s="317">
        <f t="shared" si="9"/>
        <v>249.85</v>
      </c>
      <c r="J78" s="317">
        <f t="shared" ref="J78:J81" si="23">F78*0.8</f>
        <v>210.4</v>
      </c>
      <c r="L78" s="317">
        <f t="shared" si="20"/>
        <v>268.26</v>
      </c>
      <c r="M78" s="317">
        <f t="shared" si="21"/>
        <v>0</v>
      </c>
      <c r="N78" s="317">
        <f t="shared" si="22"/>
        <v>362.15100000000001</v>
      </c>
    </row>
    <row r="79" spans="1:14" s="44" customFormat="1" ht="24" customHeight="1" outlineLevel="2" thickBot="1">
      <c r="A79" s="45"/>
      <c r="B79" s="121"/>
      <c r="C79" s="244" t="s">
        <v>863</v>
      </c>
      <c r="D79" s="47" t="s">
        <v>255</v>
      </c>
      <c r="E79" s="48" t="s">
        <v>256</v>
      </c>
      <c r="F79" s="317">
        <v>390</v>
      </c>
      <c r="G79" s="317"/>
      <c r="H79" s="317">
        <f t="shared" ref="H79:H97" si="24">F79*1.35</f>
        <v>526.5</v>
      </c>
      <c r="I79" s="317">
        <f t="shared" si="9"/>
        <v>370.5</v>
      </c>
      <c r="J79" s="317">
        <f t="shared" si="23"/>
        <v>312</v>
      </c>
      <c r="L79" s="317">
        <f t="shared" si="20"/>
        <v>397.8</v>
      </c>
      <c r="M79" s="317">
        <f t="shared" si="21"/>
        <v>0</v>
      </c>
      <c r="N79" s="317">
        <f t="shared" si="22"/>
        <v>537.03</v>
      </c>
    </row>
    <row r="80" spans="1:14" s="44" customFormat="1" ht="26.25" outlineLevel="2" thickBot="1">
      <c r="A80" s="45"/>
      <c r="B80" s="121"/>
      <c r="C80" s="244" t="s">
        <v>862</v>
      </c>
      <c r="D80" s="47" t="s">
        <v>254</v>
      </c>
      <c r="E80" s="48"/>
      <c r="F80" s="317">
        <v>298</v>
      </c>
      <c r="G80" s="317"/>
      <c r="H80" s="317">
        <f t="shared" si="24"/>
        <v>402.3</v>
      </c>
      <c r="I80" s="317">
        <f t="shared" si="9"/>
        <v>283.09999999999997</v>
      </c>
      <c r="J80" s="317">
        <f t="shared" si="23"/>
        <v>238.4</v>
      </c>
      <c r="L80" s="317">
        <f t="shared" si="20"/>
        <v>303.95999999999998</v>
      </c>
      <c r="M80" s="317">
        <f t="shared" si="21"/>
        <v>0</v>
      </c>
      <c r="N80" s="317">
        <f t="shared" si="22"/>
        <v>410.346</v>
      </c>
    </row>
    <row r="81" spans="1:14" ht="26.25" outlineLevel="1" thickBot="1">
      <c r="A81" s="56"/>
      <c r="B81" s="121" t="s">
        <v>988</v>
      </c>
      <c r="C81" s="244" t="s">
        <v>2182</v>
      </c>
      <c r="D81" s="124" t="s">
        <v>2188</v>
      </c>
      <c r="E81" s="250" t="s">
        <v>2189</v>
      </c>
      <c r="F81" s="317">
        <v>64</v>
      </c>
      <c r="G81" s="317"/>
      <c r="H81" s="317">
        <f t="shared" si="24"/>
        <v>86.4</v>
      </c>
      <c r="I81" s="317">
        <f t="shared" si="9"/>
        <v>60.8</v>
      </c>
      <c r="J81" s="317">
        <f t="shared" si="23"/>
        <v>51.2</v>
      </c>
      <c r="L81" s="317">
        <f t="shared" si="20"/>
        <v>65.28</v>
      </c>
      <c r="M81" s="317">
        <f t="shared" si="21"/>
        <v>0</v>
      </c>
      <c r="N81" s="317">
        <f t="shared" si="22"/>
        <v>88.128000000000014</v>
      </c>
    </row>
    <row r="82" spans="1:14" ht="26.25" outlineLevel="1" thickBot="1">
      <c r="A82" s="488"/>
      <c r="B82" s="121" t="s">
        <v>988</v>
      </c>
      <c r="C82" s="244" t="s">
        <v>2183</v>
      </c>
      <c r="D82" s="124" t="s">
        <v>2190</v>
      </c>
      <c r="E82" s="250" t="s">
        <v>2189</v>
      </c>
      <c r="F82" s="317">
        <v>67</v>
      </c>
      <c r="G82" s="317"/>
      <c r="H82" s="317">
        <f t="shared" ref="H82:H86" si="25">F82*1.35</f>
        <v>90.45</v>
      </c>
      <c r="I82" s="317">
        <f t="shared" ref="I82:I86" si="26">F82*0.95</f>
        <v>63.65</v>
      </c>
      <c r="J82" s="317">
        <f t="shared" ref="J82:J86" si="27">F82*0.8</f>
        <v>53.6</v>
      </c>
      <c r="L82" s="317">
        <f t="shared" si="20"/>
        <v>68.34</v>
      </c>
      <c r="M82" s="317">
        <f t="shared" si="21"/>
        <v>0</v>
      </c>
      <c r="N82" s="317">
        <f t="shared" si="22"/>
        <v>92.259</v>
      </c>
    </row>
    <row r="83" spans="1:14" ht="26.25" outlineLevel="1" thickBot="1">
      <c r="A83" s="488"/>
      <c r="B83" s="121" t="s">
        <v>988</v>
      </c>
      <c r="C83" s="244" t="s">
        <v>2184</v>
      </c>
      <c r="D83" s="124" t="s">
        <v>2191</v>
      </c>
      <c r="E83" s="48"/>
      <c r="F83" s="317">
        <v>16</v>
      </c>
      <c r="G83" s="317"/>
      <c r="H83" s="317">
        <f t="shared" si="25"/>
        <v>21.6</v>
      </c>
      <c r="I83" s="317">
        <f t="shared" si="26"/>
        <v>15.2</v>
      </c>
      <c r="J83" s="317">
        <f t="shared" si="27"/>
        <v>12.8</v>
      </c>
      <c r="L83" s="317">
        <f t="shared" si="20"/>
        <v>16.32</v>
      </c>
      <c r="M83" s="317">
        <f t="shared" si="21"/>
        <v>0</v>
      </c>
      <c r="N83" s="317">
        <f t="shared" si="22"/>
        <v>22.032000000000004</v>
      </c>
    </row>
    <row r="84" spans="1:14" ht="39" outlineLevel="1" thickBot="1">
      <c r="A84" s="488"/>
      <c r="B84" s="121" t="s">
        <v>988</v>
      </c>
      <c r="C84" s="244" t="s">
        <v>2185</v>
      </c>
      <c r="D84" s="124" t="s">
        <v>2192</v>
      </c>
      <c r="E84" s="48"/>
      <c r="F84" s="317">
        <v>15</v>
      </c>
      <c r="G84" s="317"/>
      <c r="H84" s="317">
        <f t="shared" si="25"/>
        <v>20.25</v>
      </c>
      <c r="I84" s="317">
        <f t="shared" si="26"/>
        <v>14.25</v>
      </c>
      <c r="J84" s="317">
        <f t="shared" si="27"/>
        <v>12</v>
      </c>
      <c r="L84" s="317">
        <f t="shared" si="20"/>
        <v>15.3</v>
      </c>
      <c r="M84" s="317">
        <f t="shared" si="21"/>
        <v>0</v>
      </c>
      <c r="N84" s="317">
        <f t="shared" si="22"/>
        <v>20.655000000000001</v>
      </c>
    </row>
    <row r="85" spans="1:14" ht="26.25" outlineLevel="1" thickBot="1">
      <c r="A85" s="488"/>
      <c r="B85" s="121" t="s">
        <v>988</v>
      </c>
      <c r="C85" s="244" t="s">
        <v>2186</v>
      </c>
      <c r="D85" s="124" t="s">
        <v>2193</v>
      </c>
      <c r="E85" s="250" t="s">
        <v>2194</v>
      </c>
      <c r="F85" s="317">
        <v>15</v>
      </c>
      <c r="G85" s="317"/>
      <c r="H85" s="317">
        <f t="shared" si="25"/>
        <v>20.25</v>
      </c>
      <c r="I85" s="317">
        <f t="shared" si="26"/>
        <v>14.25</v>
      </c>
      <c r="J85" s="317">
        <f t="shared" si="27"/>
        <v>12</v>
      </c>
      <c r="L85" s="317">
        <f t="shared" si="20"/>
        <v>15.3</v>
      </c>
      <c r="M85" s="317">
        <f t="shared" si="21"/>
        <v>0</v>
      </c>
      <c r="N85" s="317">
        <f t="shared" si="22"/>
        <v>20.655000000000001</v>
      </c>
    </row>
    <row r="86" spans="1:14" ht="26.25" outlineLevel="1" thickBot="1">
      <c r="A86" s="488"/>
      <c r="B86" s="121" t="s">
        <v>988</v>
      </c>
      <c r="C86" s="244" t="s">
        <v>2187</v>
      </c>
      <c r="D86" s="47" t="s">
        <v>257</v>
      </c>
      <c r="E86" s="250" t="s">
        <v>2195</v>
      </c>
      <c r="F86" s="317">
        <v>475</v>
      </c>
      <c r="G86" s="317"/>
      <c r="H86" s="317">
        <f t="shared" si="25"/>
        <v>641.25</v>
      </c>
      <c r="I86" s="317">
        <f t="shared" si="26"/>
        <v>451.25</v>
      </c>
      <c r="J86" s="317">
        <f t="shared" si="27"/>
        <v>380</v>
      </c>
      <c r="L86" s="317">
        <f t="shared" si="20"/>
        <v>484.5</v>
      </c>
      <c r="M86" s="317">
        <f t="shared" si="21"/>
        <v>0</v>
      </c>
      <c r="N86" s="317">
        <f t="shared" si="22"/>
        <v>654.07500000000005</v>
      </c>
    </row>
    <row r="87" spans="1:14" s="44" customFormat="1" ht="13.5" outlineLevel="2" thickBot="1">
      <c r="A87" s="45"/>
      <c r="B87" s="121"/>
      <c r="C87" s="57" t="s">
        <v>1366</v>
      </c>
      <c r="D87" s="58" t="s">
        <v>959</v>
      </c>
      <c r="E87" s="59" t="s">
        <v>1123</v>
      </c>
      <c r="F87" s="317"/>
      <c r="G87" s="317"/>
      <c r="H87" s="317"/>
      <c r="I87" s="317"/>
      <c r="J87" s="317"/>
      <c r="L87" s="317">
        <f t="shared" si="20"/>
        <v>0</v>
      </c>
      <c r="M87" s="317">
        <f t="shared" si="21"/>
        <v>0</v>
      </c>
      <c r="N87" s="317">
        <f t="shared" si="22"/>
        <v>0</v>
      </c>
    </row>
    <row r="88" spans="1:14" s="44" customFormat="1" ht="20.25" customHeight="1" outlineLevel="2" thickBot="1">
      <c r="A88" s="45"/>
      <c r="B88" s="121"/>
      <c r="C88" s="46" t="s">
        <v>710</v>
      </c>
      <c r="D88" s="47" t="s">
        <v>274</v>
      </c>
      <c r="E88" s="48" t="s">
        <v>227</v>
      </c>
      <c r="F88" s="317">
        <v>230</v>
      </c>
      <c r="G88" s="317"/>
      <c r="H88" s="317">
        <f t="shared" si="24"/>
        <v>310.5</v>
      </c>
      <c r="I88" s="317">
        <f t="shared" ref="I88:I97" si="28">F88*0.95</f>
        <v>218.5</v>
      </c>
      <c r="J88" s="317">
        <f t="shared" ref="J88:J97" si="29">F88*0.8</f>
        <v>184</v>
      </c>
      <c r="L88" s="317">
        <f t="shared" si="20"/>
        <v>234.6</v>
      </c>
      <c r="M88" s="317">
        <f t="shared" si="21"/>
        <v>0</v>
      </c>
      <c r="N88" s="317">
        <f t="shared" si="22"/>
        <v>316.70999999999998</v>
      </c>
    </row>
    <row r="89" spans="1:14" s="44" customFormat="1" ht="21.75" customHeight="1" outlineLevel="2" thickBot="1">
      <c r="A89" s="45"/>
      <c r="B89" s="121"/>
      <c r="C89" s="46" t="s">
        <v>711</v>
      </c>
      <c r="D89" s="47" t="s">
        <v>275</v>
      </c>
      <c r="E89" s="48" t="s">
        <v>276</v>
      </c>
      <c r="F89" s="317">
        <v>254</v>
      </c>
      <c r="G89" s="317"/>
      <c r="H89" s="317">
        <f t="shared" si="24"/>
        <v>342.90000000000003</v>
      </c>
      <c r="I89" s="317">
        <f t="shared" si="28"/>
        <v>241.29999999999998</v>
      </c>
      <c r="J89" s="317">
        <f t="shared" si="29"/>
        <v>203.20000000000002</v>
      </c>
      <c r="L89" s="317">
        <f t="shared" si="20"/>
        <v>259.08</v>
      </c>
      <c r="M89" s="317">
        <f t="shared" si="21"/>
        <v>0</v>
      </c>
      <c r="N89" s="317">
        <f t="shared" si="22"/>
        <v>349.75800000000004</v>
      </c>
    </row>
    <row r="90" spans="1:14" s="44" customFormat="1" ht="27" customHeight="1" outlineLevel="2" thickBot="1">
      <c r="A90" s="45"/>
      <c r="B90" s="121"/>
      <c r="C90" s="244" t="s">
        <v>1208</v>
      </c>
      <c r="D90" s="47" t="s">
        <v>277</v>
      </c>
      <c r="E90" s="48" t="s">
        <v>278</v>
      </c>
      <c r="F90" s="317">
        <v>260</v>
      </c>
      <c r="G90" s="317"/>
      <c r="H90" s="317">
        <f t="shared" si="24"/>
        <v>351</v>
      </c>
      <c r="I90" s="317">
        <f t="shared" si="28"/>
        <v>247</v>
      </c>
      <c r="J90" s="317">
        <f t="shared" si="29"/>
        <v>208</v>
      </c>
      <c r="L90" s="317">
        <f t="shared" si="20"/>
        <v>265.2</v>
      </c>
      <c r="M90" s="317">
        <f t="shared" si="21"/>
        <v>0</v>
      </c>
      <c r="N90" s="317">
        <f t="shared" si="22"/>
        <v>358.02</v>
      </c>
    </row>
    <row r="91" spans="1:14" s="44" customFormat="1" ht="26.25" outlineLevel="2" thickBot="1">
      <c r="A91" s="45"/>
      <c r="B91" s="121"/>
      <c r="C91" s="46" t="s">
        <v>712</v>
      </c>
      <c r="D91" s="47" t="s">
        <v>279</v>
      </c>
      <c r="E91" s="48" t="s">
        <v>280</v>
      </c>
      <c r="F91" s="317">
        <v>350</v>
      </c>
      <c r="G91" s="317"/>
      <c r="H91" s="317">
        <f t="shared" si="24"/>
        <v>472.50000000000006</v>
      </c>
      <c r="I91" s="317">
        <f t="shared" si="28"/>
        <v>332.5</v>
      </c>
      <c r="J91" s="317">
        <f t="shared" si="29"/>
        <v>280</v>
      </c>
      <c r="L91" s="317">
        <f t="shared" si="20"/>
        <v>357</v>
      </c>
      <c r="M91" s="317">
        <f t="shared" si="21"/>
        <v>0</v>
      </c>
      <c r="N91" s="317">
        <f t="shared" si="22"/>
        <v>481.95000000000005</v>
      </c>
    </row>
    <row r="92" spans="1:14" s="44" customFormat="1" ht="26.25" outlineLevel="2" thickBot="1">
      <c r="A92" s="45"/>
      <c r="B92" s="121"/>
      <c r="C92" s="46" t="s">
        <v>713</v>
      </c>
      <c r="D92" s="47" t="s">
        <v>281</v>
      </c>
      <c r="E92" s="250" t="s">
        <v>282</v>
      </c>
      <c r="F92" s="317">
        <v>350</v>
      </c>
      <c r="G92" s="317"/>
      <c r="H92" s="317">
        <f t="shared" si="24"/>
        <v>472.50000000000006</v>
      </c>
      <c r="I92" s="317">
        <f t="shared" si="28"/>
        <v>332.5</v>
      </c>
      <c r="J92" s="317">
        <f t="shared" si="29"/>
        <v>280</v>
      </c>
      <c r="L92" s="317">
        <f t="shared" si="20"/>
        <v>357</v>
      </c>
      <c r="M92" s="317">
        <f t="shared" si="21"/>
        <v>0</v>
      </c>
      <c r="N92" s="317">
        <f t="shared" si="22"/>
        <v>481.95000000000005</v>
      </c>
    </row>
    <row r="93" spans="1:14" s="44" customFormat="1" ht="39" outlineLevel="2" thickBot="1">
      <c r="A93" s="323"/>
      <c r="B93" s="121"/>
      <c r="C93" s="46" t="s">
        <v>714</v>
      </c>
      <c r="D93" s="47" t="s">
        <v>283</v>
      </c>
      <c r="E93" s="250" t="s">
        <v>1336</v>
      </c>
      <c r="F93" s="317">
        <v>430</v>
      </c>
      <c r="G93" s="317"/>
      <c r="H93" s="317">
        <f t="shared" si="24"/>
        <v>580.5</v>
      </c>
      <c r="I93" s="317">
        <f t="shared" si="28"/>
        <v>408.5</v>
      </c>
      <c r="J93" s="317">
        <f t="shared" si="29"/>
        <v>344</v>
      </c>
      <c r="L93" s="317">
        <f t="shared" si="20"/>
        <v>438.6</v>
      </c>
      <c r="M93" s="317">
        <f t="shared" si="21"/>
        <v>0</v>
      </c>
      <c r="N93" s="317">
        <f t="shared" si="22"/>
        <v>592.11</v>
      </c>
    </row>
    <row r="94" spans="1:14" s="44" customFormat="1" ht="39" outlineLevel="2" thickBot="1">
      <c r="A94" s="323"/>
      <c r="B94" s="121"/>
      <c r="C94" s="244" t="s">
        <v>1292</v>
      </c>
      <c r="D94" s="124" t="s">
        <v>1337</v>
      </c>
      <c r="E94" s="250" t="s">
        <v>1293</v>
      </c>
      <c r="F94" s="317">
        <v>530</v>
      </c>
      <c r="G94" s="317"/>
      <c r="H94" s="317">
        <f t="shared" si="24"/>
        <v>715.5</v>
      </c>
      <c r="I94" s="317">
        <f t="shared" si="28"/>
        <v>503.5</v>
      </c>
      <c r="J94" s="317">
        <f t="shared" si="29"/>
        <v>424</v>
      </c>
      <c r="L94" s="317">
        <f t="shared" si="20"/>
        <v>540.6</v>
      </c>
      <c r="M94" s="317">
        <f t="shared" si="21"/>
        <v>0</v>
      </c>
      <c r="N94" s="317">
        <f t="shared" si="22"/>
        <v>729.81000000000006</v>
      </c>
    </row>
    <row r="95" spans="1:14" s="44" customFormat="1" ht="36.75" customHeight="1" outlineLevel="2" thickBot="1">
      <c r="A95" s="323"/>
      <c r="B95" s="121"/>
      <c r="C95" s="244" t="s">
        <v>1294</v>
      </c>
      <c r="D95" s="124" t="s">
        <v>1295</v>
      </c>
      <c r="E95" s="262" t="s">
        <v>1296</v>
      </c>
      <c r="F95" s="317">
        <v>430</v>
      </c>
      <c r="G95" s="317"/>
      <c r="H95" s="317">
        <f t="shared" si="24"/>
        <v>580.5</v>
      </c>
      <c r="I95" s="317">
        <f t="shared" si="28"/>
        <v>408.5</v>
      </c>
      <c r="J95" s="317">
        <f t="shared" si="29"/>
        <v>344</v>
      </c>
      <c r="L95" s="317">
        <f t="shared" si="20"/>
        <v>438.6</v>
      </c>
      <c r="M95" s="317">
        <f t="shared" si="21"/>
        <v>0</v>
      </c>
      <c r="N95" s="317">
        <f t="shared" si="22"/>
        <v>592.11</v>
      </c>
    </row>
    <row r="96" spans="1:14" s="44" customFormat="1" ht="25.5" customHeight="1" outlineLevel="2" thickBot="1">
      <c r="A96" s="436"/>
      <c r="B96" s="121"/>
      <c r="C96" s="244" t="s">
        <v>1969</v>
      </c>
      <c r="D96" s="124" t="s">
        <v>1970</v>
      </c>
      <c r="E96" s="262" t="s">
        <v>1971</v>
      </c>
      <c r="F96" s="317">
        <v>250</v>
      </c>
      <c r="G96" s="317"/>
      <c r="H96" s="317">
        <f t="shared" ref="H96" si="30">F96*1.35</f>
        <v>337.5</v>
      </c>
      <c r="I96" s="317">
        <f t="shared" si="28"/>
        <v>237.5</v>
      </c>
      <c r="J96" s="317">
        <f t="shared" si="29"/>
        <v>200</v>
      </c>
      <c r="L96" s="317">
        <f t="shared" si="20"/>
        <v>255</v>
      </c>
      <c r="M96" s="317">
        <f t="shared" si="21"/>
        <v>0</v>
      </c>
      <c r="N96" s="317">
        <f t="shared" si="22"/>
        <v>344.25</v>
      </c>
    </row>
    <row r="97" spans="1:14" ht="31.5" customHeight="1" outlineLevel="1" thickBot="1">
      <c r="A97" s="56"/>
      <c r="B97" s="121"/>
      <c r="C97" s="244" t="s">
        <v>1297</v>
      </c>
      <c r="D97" s="124" t="s">
        <v>1338</v>
      </c>
      <c r="E97" s="250" t="s">
        <v>1298</v>
      </c>
      <c r="F97" s="317">
        <v>320</v>
      </c>
      <c r="G97" s="317"/>
      <c r="H97" s="317">
        <f t="shared" si="24"/>
        <v>432</v>
      </c>
      <c r="I97" s="317">
        <f t="shared" si="28"/>
        <v>304</v>
      </c>
      <c r="J97" s="317">
        <f t="shared" si="29"/>
        <v>256</v>
      </c>
      <c r="L97" s="317">
        <f t="shared" si="20"/>
        <v>326.39999999999998</v>
      </c>
      <c r="M97" s="317">
        <f t="shared" si="21"/>
        <v>0</v>
      </c>
      <c r="N97" s="317">
        <f t="shared" si="22"/>
        <v>440.64</v>
      </c>
    </row>
    <row r="98" spans="1:14" s="44" customFormat="1" ht="13.5" outlineLevel="1" thickBot="1">
      <c r="A98" s="301" t="s">
        <v>1594</v>
      </c>
      <c r="B98" s="121"/>
      <c r="C98" s="356" t="s">
        <v>1723</v>
      </c>
      <c r="D98" s="357" t="s">
        <v>1724</v>
      </c>
      <c r="E98" s="358" t="s">
        <v>1123</v>
      </c>
      <c r="F98" s="317"/>
      <c r="H98" s="317"/>
      <c r="I98" s="317"/>
      <c r="J98" s="317"/>
      <c r="L98" s="317">
        <f t="shared" si="20"/>
        <v>0</v>
      </c>
      <c r="M98" s="317">
        <f t="shared" si="21"/>
        <v>0</v>
      </c>
      <c r="N98" s="317">
        <f t="shared" si="22"/>
        <v>0</v>
      </c>
    </row>
    <row r="99" spans="1:14" s="44" customFormat="1" ht="13.5" hidden="1" outlineLevel="1" thickBot="1">
      <c r="A99" s="301"/>
      <c r="B99" s="121"/>
      <c r="C99" s="386"/>
      <c r="D99" s="387"/>
      <c r="E99" s="349"/>
      <c r="F99" s="317"/>
      <c r="H99" s="317"/>
      <c r="I99" s="388"/>
      <c r="J99" s="388"/>
      <c r="L99" s="317">
        <f t="shared" si="20"/>
        <v>0</v>
      </c>
      <c r="M99" s="317">
        <f t="shared" si="21"/>
        <v>0</v>
      </c>
      <c r="N99" s="317">
        <f t="shared" si="22"/>
        <v>0</v>
      </c>
    </row>
    <row r="100" spans="1:14" s="44" customFormat="1" ht="13.5" outlineLevel="2" thickBot="1">
      <c r="A100" s="301" t="s">
        <v>1594</v>
      </c>
      <c r="B100" s="121"/>
      <c r="C100" s="377" t="s">
        <v>1726</v>
      </c>
      <c r="D100" s="359" t="s">
        <v>1732</v>
      </c>
      <c r="E100" s="349" t="s">
        <v>1123</v>
      </c>
      <c r="F100" s="317"/>
      <c r="H100" s="317"/>
      <c r="I100" s="388"/>
      <c r="J100" s="388"/>
      <c r="L100" s="317">
        <f t="shared" si="20"/>
        <v>0</v>
      </c>
      <c r="M100" s="317">
        <f t="shared" si="21"/>
        <v>0</v>
      </c>
      <c r="N100" s="317">
        <f t="shared" si="22"/>
        <v>0</v>
      </c>
    </row>
    <row r="101" spans="1:14" s="44" customFormat="1" ht="26.45" customHeight="1" outlineLevel="3" thickBot="1">
      <c r="A101" s="301"/>
      <c r="B101" s="417"/>
      <c r="C101" s="361" t="s">
        <v>1738</v>
      </c>
      <c r="D101" s="347" t="s">
        <v>2247</v>
      </c>
      <c r="E101" s="378" t="s">
        <v>1739</v>
      </c>
      <c r="F101" s="354">
        <v>106.5</v>
      </c>
      <c r="G101" s="355"/>
      <c r="H101" s="354">
        <f t="shared" ref="H101:H126" si="31">F101*1.35</f>
        <v>143.77500000000001</v>
      </c>
      <c r="I101" s="354">
        <f>F101/1.03</f>
        <v>103.39805825242718</v>
      </c>
      <c r="J101" s="354">
        <v>99</v>
      </c>
      <c r="L101" s="317">
        <f t="shared" si="20"/>
        <v>108.63</v>
      </c>
      <c r="M101" s="317">
        <f t="shared" si="21"/>
        <v>0</v>
      </c>
      <c r="N101" s="317">
        <f t="shared" si="22"/>
        <v>146.65050000000002</v>
      </c>
    </row>
    <row r="102" spans="1:14" s="44" customFormat="1" ht="26.45" customHeight="1" outlineLevel="3" thickBot="1">
      <c r="A102" s="301"/>
      <c r="B102" s="417"/>
      <c r="C102" s="361" t="s">
        <v>1740</v>
      </c>
      <c r="D102" s="347" t="s">
        <v>2246</v>
      </c>
      <c r="E102" s="378" t="s">
        <v>1741</v>
      </c>
      <c r="F102" s="354">
        <v>103</v>
      </c>
      <c r="G102" s="355"/>
      <c r="H102" s="354">
        <f t="shared" si="31"/>
        <v>139.05000000000001</v>
      </c>
      <c r="I102" s="354">
        <f t="shared" ref="I102:I156" si="32">F102/1.03</f>
        <v>100</v>
      </c>
      <c r="J102" s="354">
        <v>95.25</v>
      </c>
      <c r="L102" s="317">
        <f t="shared" si="20"/>
        <v>105.06</v>
      </c>
      <c r="M102" s="317">
        <f t="shared" si="21"/>
        <v>0</v>
      </c>
      <c r="N102" s="317">
        <f t="shared" si="22"/>
        <v>141.83100000000002</v>
      </c>
    </row>
    <row r="103" spans="1:14" s="44" customFormat="1" ht="26.45" customHeight="1" outlineLevel="3" thickBot="1">
      <c r="A103" s="301"/>
      <c r="B103" s="417"/>
      <c r="C103" s="361" t="s">
        <v>1742</v>
      </c>
      <c r="D103" s="347" t="s">
        <v>2254</v>
      </c>
      <c r="E103" s="378" t="s">
        <v>1743</v>
      </c>
      <c r="F103" s="354">
        <v>72</v>
      </c>
      <c r="G103" s="355"/>
      <c r="H103" s="354">
        <f t="shared" si="31"/>
        <v>97.2</v>
      </c>
      <c r="I103" s="354">
        <f t="shared" si="32"/>
        <v>69.902912621359221</v>
      </c>
      <c r="J103" s="354">
        <v>67</v>
      </c>
      <c r="L103" s="317">
        <f t="shared" si="20"/>
        <v>73.44</v>
      </c>
      <c r="M103" s="317">
        <f t="shared" si="21"/>
        <v>0</v>
      </c>
      <c r="N103" s="317">
        <f t="shared" si="22"/>
        <v>99.144000000000005</v>
      </c>
    </row>
    <row r="104" spans="1:14" s="44" customFormat="1" ht="26.45" customHeight="1" outlineLevel="3" thickBot="1">
      <c r="A104" s="301"/>
      <c r="B104" s="417"/>
      <c r="C104" s="361" t="s">
        <v>1744</v>
      </c>
      <c r="D104" s="347" t="s">
        <v>2068</v>
      </c>
      <c r="E104" s="378" t="s">
        <v>1743</v>
      </c>
      <c r="F104" s="354">
        <v>52</v>
      </c>
      <c r="G104" s="355"/>
      <c r="H104" s="354">
        <f t="shared" si="31"/>
        <v>70.2</v>
      </c>
      <c r="I104" s="354">
        <f t="shared" si="32"/>
        <v>50.485436893203882</v>
      </c>
      <c r="J104" s="354">
        <v>49</v>
      </c>
      <c r="L104" s="317">
        <f t="shared" si="20"/>
        <v>53.04</v>
      </c>
      <c r="M104" s="317">
        <f t="shared" si="21"/>
        <v>0</v>
      </c>
      <c r="N104" s="317">
        <f t="shared" si="22"/>
        <v>71.603999999999999</v>
      </c>
    </row>
    <row r="105" spans="1:14" s="44" customFormat="1" ht="26.45" customHeight="1" outlineLevel="3" thickBot="1">
      <c r="A105" s="301"/>
      <c r="B105" s="417"/>
      <c r="C105" s="360" t="s">
        <v>2131</v>
      </c>
      <c r="D105" s="347" t="s">
        <v>2130</v>
      </c>
      <c r="E105" s="378"/>
      <c r="F105" s="354">
        <v>44</v>
      </c>
      <c r="G105" s="355"/>
      <c r="H105" s="354">
        <f t="shared" si="31"/>
        <v>59.400000000000006</v>
      </c>
      <c r="I105" s="354">
        <f t="shared" si="32"/>
        <v>42.71844660194175</v>
      </c>
      <c r="J105" s="354">
        <v>41</v>
      </c>
      <c r="L105" s="317">
        <f t="shared" si="20"/>
        <v>44.88</v>
      </c>
      <c r="M105" s="317">
        <f t="shared" si="21"/>
        <v>0</v>
      </c>
      <c r="N105" s="317">
        <f t="shared" si="22"/>
        <v>60.588000000000008</v>
      </c>
    </row>
    <row r="106" spans="1:14" s="44" customFormat="1" ht="26.45" customHeight="1" outlineLevel="3" thickBot="1">
      <c r="A106" s="301"/>
      <c r="B106" s="417"/>
      <c r="C106" s="361" t="s">
        <v>1745</v>
      </c>
      <c r="D106" s="362" t="s">
        <v>1746</v>
      </c>
      <c r="E106" s="378" t="s">
        <v>1747</v>
      </c>
      <c r="F106" s="354">
        <v>78</v>
      </c>
      <c r="G106" s="355"/>
      <c r="H106" s="354">
        <f t="shared" si="31"/>
        <v>105.30000000000001</v>
      </c>
      <c r="I106" s="354">
        <f t="shared" si="32"/>
        <v>75.728155339805824</v>
      </c>
      <c r="J106" s="354">
        <v>73</v>
      </c>
      <c r="L106" s="317">
        <f t="shared" si="20"/>
        <v>79.56</v>
      </c>
      <c r="M106" s="317">
        <f t="shared" si="21"/>
        <v>0</v>
      </c>
      <c r="N106" s="317">
        <f t="shared" si="22"/>
        <v>107.40600000000002</v>
      </c>
    </row>
    <row r="107" spans="1:14" s="44" customFormat="1" ht="13.5" outlineLevel="2" thickBot="1">
      <c r="A107" s="380" t="s">
        <v>1594</v>
      </c>
      <c r="B107" s="121"/>
      <c r="C107" s="381" t="s">
        <v>1727</v>
      </c>
      <c r="D107" s="382" t="s">
        <v>1733</v>
      </c>
      <c r="E107" s="59" t="s">
        <v>1123</v>
      </c>
      <c r="F107" s="354"/>
      <c r="G107" s="355"/>
      <c r="H107" s="354"/>
      <c r="I107" s="354"/>
      <c r="J107" s="354"/>
      <c r="L107" s="317">
        <f t="shared" si="20"/>
        <v>0</v>
      </c>
      <c r="M107" s="317">
        <f t="shared" si="21"/>
        <v>0</v>
      </c>
      <c r="N107" s="317">
        <f t="shared" si="22"/>
        <v>0</v>
      </c>
    </row>
    <row r="108" spans="1:14" s="44" customFormat="1" ht="26.45" customHeight="1" outlineLevel="3" thickBot="1">
      <c r="A108" s="363"/>
      <c r="B108" s="417"/>
      <c r="C108" s="361" t="s">
        <v>1748</v>
      </c>
      <c r="D108" s="347" t="s">
        <v>2250</v>
      </c>
      <c r="E108" s="250" t="s">
        <v>1743</v>
      </c>
      <c r="F108" s="354">
        <v>130</v>
      </c>
      <c r="G108" s="355"/>
      <c r="H108" s="354">
        <f t="shared" si="31"/>
        <v>175.5</v>
      </c>
      <c r="I108" s="354">
        <f t="shared" si="32"/>
        <v>126.21359223300971</v>
      </c>
      <c r="J108" s="354">
        <v>121.8</v>
      </c>
      <c r="L108" s="317">
        <f t="shared" si="20"/>
        <v>132.6</v>
      </c>
      <c r="M108" s="317">
        <f t="shared" si="21"/>
        <v>0</v>
      </c>
      <c r="N108" s="317">
        <f t="shared" si="22"/>
        <v>179.01</v>
      </c>
    </row>
    <row r="109" spans="1:14" s="44" customFormat="1" ht="26.45" customHeight="1" outlineLevel="3" thickBot="1">
      <c r="A109" s="363"/>
      <c r="B109" s="417"/>
      <c r="C109" s="361"/>
      <c r="D109" s="347" t="s">
        <v>2223</v>
      </c>
      <c r="E109" s="250"/>
      <c r="F109" s="354">
        <v>251</v>
      </c>
      <c r="G109" s="355"/>
      <c r="H109" s="354">
        <f t="shared" ref="H109" si="33">F109*1.35</f>
        <v>338.85</v>
      </c>
      <c r="I109" s="354">
        <f t="shared" ref="I109" si="34">F109/1.03</f>
        <v>243.6893203883495</v>
      </c>
      <c r="J109" s="354">
        <v>234</v>
      </c>
      <c r="L109" s="317">
        <f t="shared" si="20"/>
        <v>256.02</v>
      </c>
      <c r="M109" s="317">
        <f t="shared" si="21"/>
        <v>0</v>
      </c>
      <c r="N109" s="317">
        <f t="shared" si="22"/>
        <v>345.62700000000001</v>
      </c>
    </row>
    <row r="110" spans="1:14" s="44" customFormat="1" ht="26.45" customHeight="1" outlineLevel="3" thickBot="1">
      <c r="A110" s="301"/>
      <c r="B110" s="417"/>
      <c r="C110" s="361" t="s">
        <v>1749</v>
      </c>
      <c r="D110" s="347" t="s">
        <v>2256</v>
      </c>
      <c r="E110" s="250" t="s">
        <v>1750</v>
      </c>
      <c r="F110" s="354">
        <v>108</v>
      </c>
      <c r="G110" s="355"/>
      <c r="H110" s="354">
        <f t="shared" si="31"/>
        <v>145.80000000000001</v>
      </c>
      <c r="I110" s="354">
        <f t="shared" si="32"/>
        <v>104.85436893203884</v>
      </c>
      <c r="J110" s="354">
        <v>100</v>
      </c>
      <c r="L110" s="317">
        <f t="shared" si="20"/>
        <v>110.16</v>
      </c>
      <c r="M110" s="317">
        <f t="shared" si="21"/>
        <v>0</v>
      </c>
      <c r="N110" s="317">
        <f t="shared" si="22"/>
        <v>148.71600000000001</v>
      </c>
    </row>
    <row r="111" spans="1:14" s="44" customFormat="1" ht="26.45" customHeight="1" outlineLevel="3" thickBot="1">
      <c r="A111" s="301"/>
      <c r="B111" s="417"/>
      <c r="C111" s="361" t="s">
        <v>1751</v>
      </c>
      <c r="D111" s="347" t="s">
        <v>2253</v>
      </c>
      <c r="E111" s="250" t="s">
        <v>1750</v>
      </c>
      <c r="F111" s="354">
        <v>169</v>
      </c>
      <c r="G111" s="355"/>
      <c r="H111" s="354">
        <f t="shared" si="31"/>
        <v>228.15</v>
      </c>
      <c r="I111" s="354">
        <f t="shared" si="32"/>
        <v>164.07766990291262</v>
      </c>
      <c r="J111" s="354">
        <v>158</v>
      </c>
      <c r="L111" s="317">
        <f t="shared" si="20"/>
        <v>172.38</v>
      </c>
      <c r="M111" s="317">
        <f t="shared" si="21"/>
        <v>0</v>
      </c>
      <c r="N111" s="317">
        <f t="shared" si="22"/>
        <v>232.71300000000002</v>
      </c>
    </row>
    <row r="112" spans="1:14" s="44" customFormat="1" ht="26.45" customHeight="1" outlineLevel="3" thickBot="1">
      <c r="A112" s="301"/>
      <c r="B112" s="417"/>
      <c r="C112" s="361" t="s">
        <v>1752</v>
      </c>
      <c r="D112" s="347" t="s">
        <v>2255</v>
      </c>
      <c r="E112" s="250" t="s">
        <v>1750</v>
      </c>
      <c r="F112" s="354">
        <v>378</v>
      </c>
      <c r="G112" s="355"/>
      <c r="H112" s="354">
        <f t="shared" si="31"/>
        <v>510.3</v>
      </c>
      <c r="I112" s="354">
        <f t="shared" si="32"/>
        <v>366.99029126213594</v>
      </c>
      <c r="J112" s="354">
        <v>353</v>
      </c>
      <c r="L112" s="317">
        <f t="shared" si="20"/>
        <v>385.56</v>
      </c>
      <c r="M112" s="317">
        <f t="shared" si="21"/>
        <v>0</v>
      </c>
      <c r="N112" s="317">
        <f t="shared" si="22"/>
        <v>520.50599999999997</v>
      </c>
    </row>
    <row r="113" spans="1:14" s="44" customFormat="1" ht="26.45" customHeight="1" outlineLevel="3" thickBot="1">
      <c r="A113" s="301"/>
      <c r="B113" s="417"/>
      <c r="C113" s="361" t="s">
        <v>1753</v>
      </c>
      <c r="D113" s="362" t="s">
        <v>1754</v>
      </c>
      <c r="E113" s="250" t="s">
        <v>1747</v>
      </c>
      <c r="F113" s="354">
        <v>122</v>
      </c>
      <c r="G113" s="355"/>
      <c r="H113" s="354">
        <f t="shared" si="31"/>
        <v>164.70000000000002</v>
      </c>
      <c r="I113" s="354">
        <f t="shared" si="32"/>
        <v>118.44660194174757</v>
      </c>
      <c r="J113" s="354">
        <v>114</v>
      </c>
      <c r="L113" s="317">
        <f t="shared" si="20"/>
        <v>124.44</v>
      </c>
      <c r="M113" s="317">
        <f t="shared" si="21"/>
        <v>0</v>
      </c>
      <c r="N113" s="317">
        <f t="shared" si="22"/>
        <v>167.99400000000003</v>
      </c>
    </row>
    <row r="114" spans="1:14" s="44" customFormat="1" ht="26.45" customHeight="1" outlineLevel="3" thickBot="1">
      <c r="A114" s="301"/>
      <c r="B114" s="417"/>
      <c r="C114" s="361" t="s">
        <v>1755</v>
      </c>
      <c r="D114" s="362" t="s">
        <v>1756</v>
      </c>
      <c r="E114" s="250" t="s">
        <v>1747</v>
      </c>
      <c r="F114" s="354">
        <v>115</v>
      </c>
      <c r="G114" s="355"/>
      <c r="H114" s="354">
        <f t="shared" si="31"/>
        <v>155.25</v>
      </c>
      <c r="I114" s="354">
        <f t="shared" si="32"/>
        <v>111.65048543689321</v>
      </c>
      <c r="J114" s="354">
        <v>108</v>
      </c>
      <c r="L114" s="317">
        <f t="shared" si="20"/>
        <v>117.3</v>
      </c>
      <c r="M114" s="317">
        <f t="shared" si="21"/>
        <v>0</v>
      </c>
      <c r="N114" s="317">
        <f t="shared" si="22"/>
        <v>158.35499999999999</v>
      </c>
    </row>
    <row r="115" spans="1:14" s="44" customFormat="1" ht="26.45" customHeight="1" outlineLevel="3" thickBot="1">
      <c r="A115" s="301"/>
      <c r="B115" s="417"/>
      <c r="C115" s="361" t="s">
        <v>1757</v>
      </c>
      <c r="D115" s="347" t="s">
        <v>2257</v>
      </c>
      <c r="E115" s="250" t="s">
        <v>266</v>
      </c>
      <c r="F115" s="354">
        <v>278</v>
      </c>
      <c r="G115" s="355"/>
      <c r="H115" s="354">
        <f t="shared" si="31"/>
        <v>375.3</v>
      </c>
      <c r="I115" s="354">
        <f t="shared" si="32"/>
        <v>269.90291262135923</v>
      </c>
      <c r="J115" s="354">
        <v>260</v>
      </c>
      <c r="L115" s="317">
        <f t="shared" si="20"/>
        <v>283.56</v>
      </c>
      <c r="M115" s="317">
        <f t="shared" si="21"/>
        <v>0</v>
      </c>
      <c r="N115" s="317">
        <f t="shared" si="22"/>
        <v>382.80600000000004</v>
      </c>
    </row>
    <row r="116" spans="1:14" s="44" customFormat="1" ht="26.45" customHeight="1" outlineLevel="3" thickBot="1">
      <c r="A116" s="301"/>
      <c r="B116" s="417"/>
      <c r="C116" s="361" t="s">
        <v>1758</v>
      </c>
      <c r="D116" s="347" t="s">
        <v>2252</v>
      </c>
      <c r="E116" s="250" t="s">
        <v>1747</v>
      </c>
      <c r="F116" s="354">
        <v>419</v>
      </c>
      <c r="G116" s="355"/>
      <c r="H116" s="354">
        <f t="shared" si="31"/>
        <v>565.65000000000009</v>
      </c>
      <c r="I116" s="354">
        <f t="shared" si="32"/>
        <v>406.79611650485435</v>
      </c>
      <c r="J116" s="354">
        <v>391</v>
      </c>
      <c r="L116" s="317">
        <f t="shared" si="20"/>
        <v>427.38</v>
      </c>
      <c r="M116" s="317">
        <f t="shared" si="21"/>
        <v>0</v>
      </c>
      <c r="N116" s="317">
        <f t="shared" si="22"/>
        <v>576.96300000000008</v>
      </c>
    </row>
    <row r="117" spans="1:14" s="44" customFormat="1" ht="26.45" customHeight="1" outlineLevel="3" thickBot="1">
      <c r="A117" s="379"/>
      <c r="B117" s="417"/>
      <c r="C117" s="361" t="s">
        <v>1759</v>
      </c>
      <c r="D117" s="347" t="s">
        <v>2248</v>
      </c>
      <c r="E117" s="250" t="s">
        <v>1743</v>
      </c>
      <c r="F117" s="354">
        <v>110</v>
      </c>
      <c r="G117" s="355"/>
      <c r="H117" s="354">
        <f t="shared" si="31"/>
        <v>148.5</v>
      </c>
      <c r="I117" s="354">
        <f t="shared" si="32"/>
        <v>106.79611650485437</v>
      </c>
      <c r="J117" s="354">
        <v>103</v>
      </c>
      <c r="L117" s="317">
        <f t="shared" si="20"/>
        <v>112.2</v>
      </c>
      <c r="M117" s="317">
        <f t="shared" si="21"/>
        <v>0</v>
      </c>
      <c r="N117" s="317">
        <f t="shared" si="22"/>
        <v>151.47</v>
      </c>
    </row>
    <row r="118" spans="1:14" s="44" customFormat="1" ht="13.5" outlineLevel="2" thickBot="1">
      <c r="A118" s="380" t="s">
        <v>1594</v>
      </c>
      <c r="B118" s="417"/>
      <c r="C118" s="383" t="s">
        <v>1728</v>
      </c>
      <c r="D118" s="384" t="s">
        <v>1734</v>
      </c>
      <c r="E118" s="59" t="s">
        <v>1123</v>
      </c>
      <c r="F118" s="354"/>
      <c r="G118" s="355"/>
      <c r="H118" s="354"/>
      <c r="I118" s="354"/>
      <c r="J118" s="354"/>
      <c r="L118" s="317">
        <f t="shared" si="20"/>
        <v>0</v>
      </c>
      <c r="M118" s="317">
        <f t="shared" si="21"/>
        <v>0</v>
      </c>
      <c r="N118" s="317">
        <f t="shared" si="22"/>
        <v>0</v>
      </c>
    </row>
    <row r="119" spans="1:14" s="44" customFormat="1" ht="27.75" customHeight="1" outlineLevel="2" thickBot="1">
      <c r="A119" s="363"/>
      <c r="B119" s="417"/>
      <c r="C119" s="361"/>
      <c r="D119" s="347" t="s">
        <v>2218</v>
      </c>
      <c r="E119" s="250" t="s">
        <v>1762</v>
      </c>
      <c r="F119" s="354">
        <v>248</v>
      </c>
      <c r="G119" s="355"/>
      <c r="H119" s="354">
        <f t="shared" ref="H119:H120" si="35">F119*1.35</f>
        <v>334.8</v>
      </c>
      <c r="I119" s="354">
        <f t="shared" ref="I119:I120" si="36">F119/1.03</f>
        <v>240.77669902912621</v>
      </c>
      <c r="J119" s="354">
        <v>232</v>
      </c>
      <c r="L119" s="317">
        <f t="shared" si="20"/>
        <v>252.96</v>
      </c>
      <c r="M119" s="317">
        <f t="shared" si="21"/>
        <v>0</v>
      </c>
      <c r="N119" s="317">
        <f t="shared" si="22"/>
        <v>341.49600000000004</v>
      </c>
    </row>
    <row r="120" spans="1:14" s="44" customFormat="1" ht="27.75" customHeight="1" outlineLevel="2" thickBot="1">
      <c r="A120" s="363"/>
      <c r="B120" s="417"/>
      <c r="C120" s="361" t="s">
        <v>1779</v>
      </c>
      <c r="D120" s="347" t="s">
        <v>2219</v>
      </c>
      <c r="E120" s="250" t="s">
        <v>1780</v>
      </c>
      <c r="F120" s="354">
        <v>174</v>
      </c>
      <c r="G120" s="355"/>
      <c r="H120" s="354">
        <f t="shared" si="35"/>
        <v>234.9</v>
      </c>
      <c r="I120" s="354">
        <f t="shared" si="36"/>
        <v>168.93203883495144</v>
      </c>
      <c r="J120" s="354">
        <v>163</v>
      </c>
      <c r="L120" s="317">
        <f t="shared" si="20"/>
        <v>177.48</v>
      </c>
      <c r="M120" s="317">
        <f t="shared" si="21"/>
        <v>0</v>
      </c>
      <c r="N120" s="317">
        <f t="shared" si="22"/>
        <v>239.59800000000001</v>
      </c>
    </row>
    <row r="121" spans="1:14" s="44" customFormat="1" ht="27.75" customHeight="1" outlineLevel="2" thickBot="1">
      <c r="A121" s="363"/>
      <c r="B121" s="417"/>
      <c r="C121" s="361" t="s">
        <v>1796</v>
      </c>
      <c r="D121" s="347" t="s">
        <v>2220</v>
      </c>
      <c r="E121" s="250" t="s">
        <v>1762</v>
      </c>
      <c r="F121" s="354">
        <v>91</v>
      </c>
      <c r="G121" s="355"/>
      <c r="H121" s="354">
        <f t="shared" ref="H121:H125" si="37">F121*1.35</f>
        <v>122.85000000000001</v>
      </c>
      <c r="I121" s="354">
        <f t="shared" ref="I121:I125" si="38">F121/1.03</f>
        <v>88.349514563106794</v>
      </c>
      <c r="J121" s="354">
        <v>85</v>
      </c>
      <c r="L121" s="317">
        <f t="shared" si="20"/>
        <v>92.820000000000007</v>
      </c>
      <c r="M121" s="317">
        <f t="shared" si="21"/>
        <v>0</v>
      </c>
      <c r="N121" s="317">
        <f t="shared" si="22"/>
        <v>125.30700000000002</v>
      </c>
    </row>
    <row r="122" spans="1:14" s="44" customFormat="1" ht="27.75" customHeight="1" outlineLevel="2" thickBot="1">
      <c r="A122" s="363"/>
      <c r="B122" s="417"/>
      <c r="C122" s="361" t="s">
        <v>1797</v>
      </c>
      <c r="D122" s="347" t="s">
        <v>2221</v>
      </c>
      <c r="E122" s="250" t="s">
        <v>1762</v>
      </c>
      <c r="F122" s="354">
        <v>99</v>
      </c>
      <c r="G122" s="355"/>
      <c r="H122" s="354">
        <f t="shared" si="37"/>
        <v>133.65</v>
      </c>
      <c r="I122" s="354">
        <f t="shared" si="38"/>
        <v>96.116504854368927</v>
      </c>
      <c r="J122" s="354">
        <v>92</v>
      </c>
      <c r="L122" s="317">
        <f t="shared" si="20"/>
        <v>100.98</v>
      </c>
      <c r="M122" s="317">
        <f t="shared" si="21"/>
        <v>0</v>
      </c>
      <c r="N122" s="317">
        <f t="shared" si="22"/>
        <v>136.32300000000001</v>
      </c>
    </row>
    <row r="123" spans="1:14" s="44" customFormat="1" ht="27.75" customHeight="1" outlineLevel="2" thickBot="1">
      <c r="A123" s="301"/>
      <c r="B123" s="417"/>
      <c r="C123" s="361" t="s">
        <v>1763</v>
      </c>
      <c r="D123" s="347" t="s">
        <v>1764</v>
      </c>
      <c r="E123" s="250" t="s">
        <v>1762</v>
      </c>
      <c r="F123" s="354">
        <v>55.6</v>
      </c>
      <c r="G123" s="355"/>
      <c r="H123" s="354">
        <f t="shared" si="37"/>
        <v>75.06</v>
      </c>
      <c r="I123" s="354">
        <f t="shared" si="38"/>
        <v>53.980582524271846</v>
      </c>
      <c r="J123" s="354">
        <v>51.7</v>
      </c>
      <c r="L123" s="317">
        <f t="shared" si="20"/>
        <v>56.712000000000003</v>
      </c>
      <c r="M123" s="317">
        <f t="shared" si="21"/>
        <v>0</v>
      </c>
      <c r="N123" s="317">
        <f t="shared" si="22"/>
        <v>76.561199999999999</v>
      </c>
    </row>
    <row r="124" spans="1:14" s="44" customFormat="1" ht="27.75" customHeight="1" outlineLevel="2" thickBot="1">
      <c r="A124" s="363"/>
      <c r="B124" s="417"/>
      <c r="C124" s="361"/>
      <c r="D124" s="347" t="s">
        <v>2222</v>
      </c>
      <c r="E124" s="250" t="s">
        <v>1762</v>
      </c>
      <c r="F124" s="354">
        <v>58</v>
      </c>
      <c r="G124" s="355"/>
      <c r="H124" s="354">
        <f t="shared" si="37"/>
        <v>78.300000000000011</v>
      </c>
      <c r="I124" s="354">
        <f t="shared" si="38"/>
        <v>56.310679611650485</v>
      </c>
      <c r="J124" s="354">
        <v>54</v>
      </c>
      <c r="L124" s="317">
        <f t="shared" si="20"/>
        <v>59.160000000000004</v>
      </c>
      <c r="M124" s="317">
        <f t="shared" si="21"/>
        <v>0</v>
      </c>
      <c r="N124" s="317">
        <f t="shared" si="22"/>
        <v>79.866000000000014</v>
      </c>
    </row>
    <row r="125" spans="1:14" s="44" customFormat="1" ht="27.75" customHeight="1" outlineLevel="2" thickBot="1">
      <c r="A125" s="363"/>
      <c r="B125" s="417"/>
      <c r="C125" s="361"/>
      <c r="D125" s="347" t="s">
        <v>1765</v>
      </c>
      <c r="E125" s="250" t="s">
        <v>1762</v>
      </c>
      <c r="F125" s="354">
        <v>82</v>
      </c>
      <c r="G125" s="355"/>
      <c r="H125" s="354">
        <f t="shared" si="37"/>
        <v>110.7</v>
      </c>
      <c r="I125" s="354">
        <f t="shared" si="38"/>
        <v>79.611650485436897</v>
      </c>
      <c r="J125" s="354">
        <v>77</v>
      </c>
      <c r="L125" s="317">
        <f t="shared" si="20"/>
        <v>83.64</v>
      </c>
      <c r="M125" s="317">
        <f t="shared" si="21"/>
        <v>0</v>
      </c>
      <c r="N125" s="317">
        <f t="shared" si="22"/>
        <v>112.914</v>
      </c>
    </row>
    <row r="126" spans="1:14" s="44" customFormat="1" ht="26.45" customHeight="1" outlineLevel="3" thickBot="1">
      <c r="A126" s="363"/>
      <c r="B126" s="417"/>
      <c r="C126" s="361" t="s">
        <v>1760</v>
      </c>
      <c r="D126" s="347" t="s">
        <v>1761</v>
      </c>
      <c r="E126" s="250" t="s">
        <v>1762</v>
      </c>
      <c r="F126" s="354">
        <v>91</v>
      </c>
      <c r="G126" s="355"/>
      <c r="H126" s="354">
        <f t="shared" si="31"/>
        <v>122.85000000000001</v>
      </c>
      <c r="I126" s="354">
        <f t="shared" si="32"/>
        <v>88.349514563106794</v>
      </c>
      <c r="J126" s="354">
        <v>85</v>
      </c>
      <c r="L126" s="317">
        <f t="shared" si="20"/>
        <v>92.820000000000007</v>
      </c>
      <c r="M126" s="317">
        <f t="shared" si="21"/>
        <v>0</v>
      </c>
      <c r="N126" s="317">
        <f t="shared" si="22"/>
        <v>125.30700000000002</v>
      </c>
    </row>
    <row r="127" spans="1:14" s="44" customFormat="1" ht="26.45" customHeight="1" outlineLevel="3" thickBot="1">
      <c r="A127" s="301"/>
      <c r="B127" s="417"/>
      <c r="C127" s="361" t="s">
        <v>1766</v>
      </c>
      <c r="D127" s="347" t="s">
        <v>1767</v>
      </c>
      <c r="E127" s="250" t="s">
        <v>1747</v>
      </c>
      <c r="F127" s="354">
        <v>127</v>
      </c>
      <c r="G127" s="355"/>
      <c r="H127" s="354">
        <f t="shared" ref="H127:H173" si="39">F127*1.35</f>
        <v>171.45000000000002</v>
      </c>
      <c r="I127" s="354">
        <f t="shared" si="32"/>
        <v>123.30097087378641</v>
      </c>
      <c r="J127" s="354">
        <v>118</v>
      </c>
      <c r="L127" s="317">
        <f t="shared" si="20"/>
        <v>129.54</v>
      </c>
      <c r="M127" s="317">
        <f t="shared" si="21"/>
        <v>0</v>
      </c>
      <c r="N127" s="317">
        <f t="shared" si="22"/>
        <v>174.87900000000002</v>
      </c>
    </row>
    <row r="128" spans="1:14" s="44" customFormat="1" ht="26.45" customHeight="1" outlineLevel="3" thickBot="1">
      <c r="A128" s="301"/>
      <c r="B128" s="417"/>
      <c r="C128" s="361" t="s">
        <v>1768</v>
      </c>
      <c r="D128" s="347" t="s">
        <v>1769</v>
      </c>
      <c r="E128" s="250" t="s">
        <v>1747</v>
      </c>
      <c r="F128" s="354">
        <v>165</v>
      </c>
      <c r="G128" s="355"/>
      <c r="H128" s="354">
        <f t="shared" si="39"/>
        <v>222.75000000000003</v>
      </c>
      <c r="I128" s="354">
        <f t="shared" si="32"/>
        <v>160.19417475728156</v>
      </c>
      <c r="J128" s="354">
        <v>154</v>
      </c>
      <c r="L128" s="317">
        <f t="shared" si="20"/>
        <v>168.3</v>
      </c>
      <c r="M128" s="317">
        <f t="shared" si="21"/>
        <v>0</v>
      </c>
      <c r="N128" s="317">
        <f t="shared" si="22"/>
        <v>227.20500000000004</v>
      </c>
    </row>
    <row r="129" spans="1:14" s="44" customFormat="1" ht="26.45" customHeight="1" outlineLevel="3" thickBot="1">
      <c r="A129" s="301"/>
      <c r="B129" s="417"/>
      <c r="C129" s="361" t="s">
        <v>1770</v>
      </c>
      <c r="D129" s="347" t="s">
        <v>1771</v>
      </c>
      <c r="E129" s="250" t="s">
        <v>1747</v>
      </c>
      <c r="F129" s="354">
        <v>179</v>
      </c>
      <c r="G129" s="355"/>
      <c r="H129" s="354">
        <f t="shared" si="39"/>
        <v>241.65</v>
      </c>
      <c r="I129" s="354">
        <f t="shared" si="32"/>
        <v>173.78640776699029</v>
      </c>
      <c r="J129" s="354">
        <v>167</v>
      </c>
      <c r="L129" s="317">
        <f t="shared" si="20"/>
        <v>182.58</v>
      </c>
      <c r="M129" s="317">
        <f t="shared" si="21"/>
        <v>0</v>
      </c>
      <c r="N129" s="317">
        <f t="shared" si="22"/>
        <v>246.483</v>
      </c>
    </row>
    <row r="130" spans="1:14" s="44" customFormat="1" ht="26.45" customHeight="1" outlineLevel="3" thickBot="1">
      <c r="A130" s="301"/>
      <c r="B130" s="417"/>
      <c r="C130" s="361"/>
      <c r="D130" s="347" t="s">
        <v>2217</v>
      </c>
      <c r="E130" s="250" t="s">
        <v>1747</v>
      </c>
      <c r="F130" s="354">
        <v>550</v>
      </c>
      <c r="G130" s="355"/>
      <c r="H130" s="354">
        <f t="shared" ref="H130" si="40">F130*1.35</f>
        <v>742.5</v>
      </c>
      <c r="I130" s="354">
        <f t="shared" ref="I130" si="41">F130/1.03</f>
        <v>533.98058252427188</v>
      </c>
      <c r="J130" s="354">
        <v>514</v>
      </c>
      <c r="L130" s="317">
        <f t="shared" si="20"/>
        <v>561</v>
      </c>
      <c r="M130" s="317">
        <f t="shared" si="21"/>
        <v>0</v>
      </c>
      <c r="N130" s="317">
        <f t="shared" si="22"/>
        <v>757.35</v>
      </c>
    </row>
    <row r="131" spans="1:14" s="44" customFormat="1" ht="26.45" customHeight="1" outlineLevel="3" thickBot="1">
      <c r="A131" s="301"/>
      <c r="B131" s="417"/>
      <c r="C131" s="361" t="s">
        <v>1772</v>
      </c>
      <c r="D131" s="347" t="s">
        <v>1773</v>
      </c>
      <c r="E131" s="250" t="s">
        <v>1747</v>
      </c>
      <c r="F131" s="354">
        <v>230</v>
      </c>
      <c r="G131" s="355"/>
      <c r="H131" s="354">
        <f t="shared" si="39"/>
        <v>310.5</v>
      </c>
      <c r="I131" s="354">
        <f t="shared" si="32"/>
        <v>223.30097087378641</v>
      </c>
      <c r="J131" s="354">
        <v>213.8</v>
      </c>
      <c r="L131" s="317">
        <f t="shared" si="20"/>
        <v>234.6</v>
      </c>
      <c r="M131" s="317">
        <f t="shared" si="21"/>
        <v>0</v>
      </c>
      <c r="N131" s="317">
        <f t="shared" si="22"/>
        <v>316.70999999999998</v>
      </c>
    </row>
    <row r="132" spans="1:14" s="44" customFormat="1" ht="26.45" customHeight="1" outlineLevel="3" thickBot="1">
      <c r="A132" s="301"/>
      <c r="B132" s="417"/>
      <c r="C132" s="361" t="s">
        <v>1774</v>
      </c>
      <c r="D132" s="347" t="s">
        <v>2249</v>
      </c>
      <c r="E132" s="250" t="s">
        <v>1743</v>
      </c>
      <c r="F132" s="354">
        <v>113</v>
      </c>
      <c r="G132" s="355"/>
      <c r="H132" s="354">
        <f t="shared" si="39"/>
        <v>152.55000000000001</v>
      </c>
      <c r="I132" s="354">
        <f t="shared" si="32"/>
        <v>109.70873786407766</v>
      </c>
      <c r="J132" s="354">
        <v>105</v>
      </c>
      <c r="L132" s="317">
        <f t="shared" si="20"/>
        <v>115.26</v>
      </c>
      <c r="M132" s="317">
        <f t="shared" si="21"/>
        <v>0</v>
      </c>
      <c r="N132" s="317">
        <f t="shared" si="22"/>
        <v>155.60100000000003</v>
      </c>
    </row>
    <row r="133" spans="1:14" s="44" customFormat="1" ht="26.45" customHeight="1" outlineLevel="3" thickBot="1">
      <c r="A133" s="301"/>
      <c r="B133" s="417"/>
      <c r="C133" s="361" t="s">
        <v>1775</v>
      </c>
      <c r="D133" s="347" t="s">
        <v>2258</v>
      </c>
      <c r="E133" s="250" t="s">
        <v>1747</v>
      </c>
      <c r="F133" s="354">
        <v>113</v>
      </c>
      <c r="G133" s="355"/>
      <c r="H133" s="354">
        <f t="shared" si="39"/>
        <v>152.55000000000001</v>
      </c>
      <c r="I133" s="354">
        <f t="shared" si="32"/>
        <v>109.70873786407766</v>
      </c>
      <c r="J133" s="354">
        <v>105</v>
      </c>
      <c r="L133" s="317">
        <f t="shared" si="20"/>
        <v>115.26</v>
      </c>
      <c r="M133" s="317">
        <f t="shared" si="21"/>
        <v>0</v>
      </c>
      <c r="N133" s="317">
        <f t="shared" si="22"/>
        <v>155.60100000000003</v>
      </c>
    </row>
    <row r="134" spans="1:14" s="44" customFormat="1" ht="26.45" customHeight="1" outlineLevel="3" thickBot="1">
      <c r="A134" s="301"/>
      <c r="B134" s="417"/>
      <c r="C134" s="361" t="s">
        <v>1776</v>
      </c>
      <c r="D134" s="347" t="s">
        <v>1777</v>
      </c>
      <c r="E134" s="250" t="s">
        <v>1778</v>
      </c>
      <c r="F134" s="354">
        <v>202</v>
      </c>
      <c r="G134" s="355"/>
      <c r="H134" s="354">
        <f t="shared" si="39"/>
        <v>272.70000000000005</v>
      </c>
      <c r="I134" s="354">
        <f t="shared" si="32"/>
        <v>196.11650485436894</v>
      </c>
      <c r="J134" s="354">
        <v>189</v>
      </c>
      <c r="L134" s="317">
        <f t="shared" si="20"/>
        <v>206.04</v>
      </c>
      <c r="M134" s="317">
        <f t="shared" si="21"/>
        <v>0</v>
      </c>
      <c r="N134" s="317">
        <f t="shared" si="22"/>
        <v>278.15400000000005</v>
      </c>
    </row>
    <row r="135" spans="1:14" s="44" customFormat="1" ht="26.45" customHeight="1" outlineLevel="3" thickBot="1">
      <c r="A135" s="301"/>
      <c r="B135" s="417"/>
      <c r="C135" s="361" t="s">
        <v>1798</v>
      </c>
      <c r="D135" s="347" t="s">
        <v>1781</v>
      </c>
      <c r="E135" s="250" t="s">
        <v>1778</v>
      </c>
      <c r="F135" s="354">
        <v>234</v>
      </c>
      <c r="G135" s="355"/>
      <c r="H135" s="354">
        <f t="shared" si="39"/>
        <v>315.90000000000003</v>
      </c>
      <c r="I135" s="354">
        <f t="shared" si="32"/>
        <v>227.18446601941747</v>
      </c>
      <c r="J135" s="354">
        <v>219</v>
      </c>
      <c r="L135" s="317">
        <f t="shared" si="20"/>
        <v>238.68</v>
      </c>
      <c r="M135" s="317">
        <f t="shared" si="21"/>
        <v>0</v>
      </c>
      <c r="N135" s="317">
        <f t="shared" si="22"/>
        <v>322.21800000000002</v>
      </c>
    </row>
    <row r="136" spans="1:14" s="44" customFormat="1" ht="26.45" customHeight="1" outlineLevel="3" thickBot="1">
      <c r="A136" s="301"/>
      <c r="B136" s="417"/>
      <c r="C136" s="360" t="s">
        <v>1799</v>
      </c>
      <c r="D136" s="347" t="s">
        <v>1782</v>
      </c>
      <c r="E136" s="250" t="s">
        <v>1778</v>
      </c>
      <c r="F136" s="354">
        <v>260</v>
      </c>
      <c r="G136" s="355"/>
      <c r="H136" s="354">
        <f t="shared" si="39"/>
        <v>351</v>
      </c>
      <c r="I136" s="354">
        <f t="shared" si="32"/>
        <v>252.42718446601941</v>
      </c>
      <c r="J136" s="354">
        <v>243</v>
      </c>
      <c r="L136" s="317">
        <f t="shared" si="20"/>
        <v>265.2</v>
      </c>
      <c r="M136" s="317">
        <f t="shared" si="21"/>
        <v>0</v>
      </c>
      <c r="N136" s="317">
        <f t="shared" si="22"/>
        <v>358.02</v>
      </c>
    </row>
    <row r="137" spans="1:14" s="44" customFormat="1" ht="13.5" outlineLevel="2" thickBot="1">
      <c r="A137" s="301" t="s">
        <v>1594</v>
      </c>
      <c r="B137" s="417"/>
      <c r="C137" s="62" t="s">
        <v>1729</v>
      </c>
      <c r="D137" s="63" t="s">
        <v>1735</v>
      </c>
      <c r="E137" s="59" t="s">
        <v>1123</v>
      </c>
      <c r="F137" s="354"/>
      <c r="G137" s="355"/>
      <c r="H137" s="354"/>
      <c r="I137" s="354"/>
      <c r="J137" s="354"/>
      <c r="L137" s="317">
        <f t="shared" ref="L137:L200" si="42">F137*1.02</f>
        <v>0</v>
      </c>
      <c r="M137" s="317">
        <f t="shared" ref="M137:M200" si="43">G137*1.02</f>
        <v>0</v>
      </c>
      <c r="N137" s="317">
        <f t="shared" ref="N137:N200" si="44">H137*1.02</f>
        <v>0</v>
      </c>
    </row>
    <row r="138" spans="1:14" s="44" customFormat="1" ht="26.45" customHeight="1" outlineLevel="3" thickBot="1">
      <c r="A138" s="301"/>
      <c r="B138" s="417"/>
      <c r="C138" s="361" t="s">
        <v>1784</v>
      </c>
      <c r="D138" s="347" t="s">
        <v>1785</v>
      </c>
      <c r="E138" s="250" t="s">
        <v>1783</v>
      </c>
      <c r="F138" s="354">
        <v>689</v>
      </c>
      <c r="G138" s="355"/>
      <c r="H138" s="354">
        <f t="shared" si="39"/>
        <v>930.15000000000009</v>
      </c>
      <c r="I138" s="354">
        <f t="shared" si="32"/>
        <v>668.93203883495141</v>
      </c>
      <c r="J138" s="354">
        <v>644</v>
      </c>
      <c r="L138" s="317">
        <f t="shared" si="42"/>
        <v>702.78</v>
      </c>
      <c r="M138" s="317">
        <f t="shared" si="43"/>
        <v>0</v>
      </c>
      <c r="N138" s="317">
        <f t="shared" si="44"/>
        <v>948.75300000000016</v>
      </c>
    </row>
    <row r="139" spans="1:14" s="44" customFormat="1" ht="26.45" hidden="1" customHeight="1" outlineLevel="3" thickBot="1">
      <c r="A139" s="301"/>
      <c r="B139" s="417"/>
      <c r="C139" s="361"/>
      <c r="D139" s="347" t="s">
        <v>1786</v>
      </c>
      <c r="E139" s="250" t="s">
        <v>1783</v>
      </c>
      <c r="F139" s="354">
        <v>0</v>
      </c>
      <c r="G139" s="355"/>
      <c r="H139" s="354">
        <f t="shared" si="39"/>
        <v>0</v>
      </c>
      <c r="I139" s="354">
        <f t="shared" si="32"/>
        <v>0</v>
      </c>
      <c r="J139" s="354">
        <f t="shared" ref="J139" si="45">F139*0.8</f>
        <v>0</v>
      </c>
      <c r="L139" s="317">
        <f t="shared" si="42"/>
        <v>0</v>
      </c>
      <c r="M139" s="317">
        <f t="shared" si="43"/>
        <v>0</v>
      </c>
      <c r="N139" s="317">
        <f t="shared" si="44"/>
        <v>0</v>
      </c>
    </row>
    <row r="140" spans="1:14" s="44" customFormat="1" ht="26.45" customHeight="1" outlineLevel="3" thickBot="1">
      <c r="A140" s="301"/>
      <c r="B140" s="417"/>
      <c r="C140" s="360" t="s">
        <v>1800</v>
      </c>
      <c r="D140" s="347" t="s">
        <v>2215</v>
      </c>
      <c r="E140" s="250" t="s">
        <v>1780</v>
      </c>
      <c r="F140" s="354">
        <v>902</v>
      </c>
      <c r="G140" s="355"/>
      <c r="H140" s="354">
        <f t="shared" si="39"/>
        <v>1217.7</v>
      </c>
      <c r="I140" s="354">
        <f t="shared" si="32"/>
        <v>875.72815533980577</v>
      </c>
      <c r="J140" s="354">
        <v>843</v>
      </c>
      <c r="L140" s="317">
        <f t="shared" si="42"/>
        <v>920.04</v>
      </c>
      <c r="M140" s="317">
        <f t="shared" si="43"/>
        <v>0</v>
      </c>
      <c r="N140" s="317">
        <f t="shared" si="44"/>
        <v>1242.0540000000001</v>
      </c>
    </row>
    <row r="141" spans="1:14" s="44" customFormat="1" ht="26.45" customHeight="1" outlineLevel="3" thickBot="1">
      <c r="A141" s="301"/>
      <c r="B141" s="417"/>
      <c r="C141" s="360" t="s">
        <v>1801</v>
      </c>
      <c r="D141" s="347" t="s">
        <v>1802</v>
      </c>
      <c r="E141" s="250" t="s">
        <v>1780</v>
      </c>
      <c r="F141" s="354">
        <v>548</v>
      </c>
      <c r="G141" s="355"/>
      <c r="H141" s="354">
        <f t="shared" si="39"/>
        <v>739.80000000000007</v>
      </c>
      <c r="I141" s="354">
        <f t="shared" si="32"/>
        <v>532.03883495145635</v>
      </c>
      <c r="J141" s="354">
        <v>512</v>
      </c>
      <c r="L141" s="317">
        <f t="shared" si="42"/>
        <v>558.96</v>
      </c>
      <c r="M141" s="317">
        <f t="shared" si="43"/>
        <v>0</v>
      </c>
      <c r="N141" s="317">
        <f t="shared" si="44"/>
        <v>754.59600000000012</v>
      </c>
    </row>
    <row r="142" spans="1:14" s="44" customFormat="1" ht="26.45" hidden="1" customHeight="1" outlineLevel="3" thickBot="1">
      <c r="A142" s="301"/>
      <c r="B142" s="417"/>
      <c r="C142" s="361"/>
      <c r="D142" s="347" t="s">
        <v>1787</v>
      </c>
      <c r="E142" s="250" t="s">
        <v>1778</v>
      </c>
      <c r="F142" s="354">
        <v>0</v>
      </c>
      <c r="G142" s="355"/>
      <c r="H142" s="354">
        <f t="shared" si="39"/>
        <v>0</v>
      </c>
      <c r="I142" s="354">
        <f t="shared" si="32"/>
        <v>0</v>
      </c>
      <c r="J142" s="354">
        <f t="shared" ref="J142:J144" si="46">I142*0.85</f>
        <v>0</v>
      </c>
      <c r="L142" s="317">
        <f t="shared" si="42"/>
        <v>0</v>
      </c>
      <c r="M142" s="317">
        <f t="shared" si="43"/>
        <v>0</v>
      </c>
      <c r="N142" s="317">
        <f t="shared" si="44"/>
        <v>0</v>
      </c>
    </row>
    <row r="143" spans="1:14" s="44" customFormat="1" ht="26.45" hidden="1" customHeight="1" outlineLevel="3" thickBot="1">
      <c r="A143" s="301"/>
      <c r="B143" s="417"/>
      <c r="C143" s="361"/>
      <c r="D143" s="347" t="s">
        <v>1788</v>
      </c>
      <c r="E143" s="250" t="s">
        <v>1778</v>
      </c>
      <c r="F143" s="354">
        <v>0</v>
      </c>
      <c r="G143" s="355"/>
      <c r="H143" s="354">
        <f t="shared" si="39"/>
        <v>0</v>
      </c>
      <c r="I143" s="354">
        <f t="shared" si="32"/>
        <v>0</v>
      </c>
      <c r="J143" s="354">
        <f t="shared" si="46"/>
        <v>0</v>
      </c>
      <c r="L143" s="317">
        <f t="shared" si="42"/>
        <v>0</v>
      </c>
      <c r="M143" s="317">
        <f t="shared" si="43"/>
        <v>0</v>
      </c>
      <c r="N143" s="317">
        <f t="shared" si="44"/>
        <v>0</v>
      </c>
    </row>
    <row r="144" spans="1:14" s="44" customFormat="1" ht="26.45" hidden="1" customHeight="1" outlineLevel="3" thickBot="1">
      <c r="A144" s="301"/>
      <c r="B144" s="417"/>
      <c r="C144" s="361"/>
      <c r="D144" s="347" t="s">
        <v>1789</v>
      </c>
      <c r="E144" s="250" t="s">
        <v>1743</v>
      </c>
      <c r="F144" s="354">
        <v>0</v>
      </c>
      <c r="G144" s="355"/>
      <c r="H144" s="354">
        <f t="shared" si="39"/>
        <v>0</v>
      </c>
      <c r="I144" s="354">
        <f t="shared" si="32"/>
        <v>0</v>
      </c>
      <c r="J144" s="354">
        <f t="shared" si="46"/>
        <v>0</v>
      </c>
      <c r="L144" s="317">
        <f t="shared" si="42"/>
        <v>0</v>
      </c>
      <c r="M144" s="317">
        <f t="shared" si="43"/>
        <v>0</v>
      </c>
      <c r="N144" s="317">
        <f t="shared" si="44"/>
        <v>0</v>
      </c>
    </row>
    <row r="145" spans="1:14" s="44" customFormat="1" ht="13.5" outlineLevel="2" thickBot="1">
      <c r="A145" s="301" t="s">
        <v>1594</v>
      </c>
      <c r="B145" s="417"/>
      <c r="C145" s="381" t="s">
        <v>1730</v>
      </c>
      <c r="D145" s="382" t="s">
        <v>1736</v>
      </c>
      <c r="E145" s="59" t="s">
        <v>1123</v>
      </c>
      <c r="F145" s="354"/>
      <c r="G145" s="355"/>
      <c r="H145" s="354"/>
      <c r="I145" s="354"/>
      <c r="J145" s="354"/>
      <c r="L145" s="317">
        <f t="shared" si="42"/>
        <v>0</v>
      </c>
      <c r="M145" s="317">
        <f t="shared" si="43"/>
        <v>0</v>
      </c>
      <c r="N145" s="317">
        <f t="shared" si="44"/>
        <v>0</v>
      </c>
    </row>
    <row r="146" spans="1:14" s="44" customFormat="1" ht="26.45" customHeight="1" outlineLevel="3" thickBot="1">
      <c r="A146" s="301"/>
      <c r="B146" s="417"/>
      <c r="C146" s="361" t="s">
        <v>1790</v>
      </c>
      <c r="D146" s="347" t="s">
        <v>1803</v>
      </c>
      <c r="E146" s="250" t="s">
        <v>1791</v>
      </c>
      <c r="F146" s="354">
        <v>308</v>
      </c>
      <c r="G146" s="355"/>
      <c r="H146" s="354">
        <f t="shared" si="39"/>
        <v>415.8</v>
      </c>
      <c r="I146" s="354">
        <f t="shared" si="32"/>
        <v>299.02912621359224</v>
      </c>
      <c r="J146" s="354">
        <v>288</v>
      </c>
      <c r="L146" s="317">
        <f t="shared" si="42"/>
        <v>314.16000000000003</v>
      </c>
      <c r="M146" s="317">
        <f t="shared" si="43"/>
        <v>0</v>
      </c>
      <c r="N146" s="317">
        <f t="shared" si="44"/>
        <v>424.11600000000004</v>
      </c>
    </row>
    <row r="147" spans="1:14" s="44" customFormat="1" ht="26.45" customHeight="1" outlineLevel="3" thickBot="1">
      <c r="A147" s="301"/>
      <c r="B147" s="417"/>
      <c r="C147" s="361" t="s">
        <v>1804</v>
      </c>
      <c r="D147" s="347" t="s">
        <v>1805</v>
      </c>
      <c r="E147" s="250" t="s">
        <v>266</v>
      </c>
      <c r="F147" s="354">
        <v>637</v>
      </c>
      <c r="G147" s="355"/>
      <c r="H147" s="354">
        <f t="shared" si="39"/>
        <v>859.95</v>
      </c>
      <c r="I147" s="354">
        <f t="shared" si="32"/>
        <v>618.44660194174753</v>
      </c>
      <c r="J147" s="354">
        <v>596</v>
      </c>
      <c r="L147" s="317">
        <f t="shared" si="42"/>
        <v>649.74</v>
      </c>
      <c r="M147" s="317">
        <f t="shared" si="43"/>
        <v>0</v>
      </c>
      <c r="N147" s="317">
        <f t="shared" si="44"/>
        <v>877.14900000000011</v>
      </c>
    </row>
    <row r="148" spans="1:14" s="44" customFormat="1" ht="26.45" customHeight="1" outlineLevel="3" thickBot="1">
      <c r="A148" s="301"/>
      <c r="B148" s="417"/>
      <c r="C148" s="361" t="s">
        <v>1795</v>
      </c>
      <c r="D148" s="347" t="s">
        <v>1806</v>
      </c>
      <c r="E148" s="250" t="s">
        <v>1778</v>
      </c>
      <c r="F148" s="354">
        <v>430</v>
      </c>
      <c r="G148" s="355"/>
      <c r="H148" s="354">
        <f t="shared" si="39"/>
        <v>580.5</v>
      </c>
      <c r="I148" s="354">
        <f t="shared" si="32"/>
        <v>417.47572815533982</v>
      </c>
      <c r="J148" s="354">
        <v>402</v>
      </c>
      <c r="L148" s="317">
        <f t="shared" si="42"/>
        <v>438.6</v>
      </c>
      <c r="M148" s="317">
        <f t="shared" si="43"/>
        <v>0</v>
      </c>
      <c r="N148" s="317">
        <f t="shared" si="44"/>
        <v>592.11</v>
      </c>
    </row>
    <row r="149" spans="1:14" s="44" customFormat="1" ht="26.45" customHeight="1" outlineLevel="3" thickBot="1">
      <c r="A149" s="301"/>
      <c r="B149" s="417"/>
      <c r="C149" s="361" t="s">
        <v>1807</v>
      </c>
      <c r="D149" s="347" t="s">
        <v>1808</v>
      </c>
      <c r="E149" s="250" t="s">
        <v>1747</v>
      </c>
      <c r="F149" s="354">
        <v>1150</v>
      </c>
      <c r="G149" s="355"/>
      <c r="H149" s="354">
        <f t="shared" si="39"/>
        <v>1552.5</v>
      </c>
      <c r="I149" s="354">
        <f t="shared" si="32"/>
        <v>1116.504854368932</v>
      </c>
      <c r="J149" s="354">
        <v>1070</v>
      </c>
      <c r="L149" s="317">
        <f t="shared" si="42"/>
        <v>1173</v>
      </c>
      <c r="M149" s="317">
        <f t="shared" si="43"/>
        <v>0</v>
      </c>
      <c r="N149" s="317">
        <f t="shared" si="44"/>
        <v>1583.55</v>
      </c>
    </row>
    <row r="150" spans="1:14" s="44" customFormat="1" ht="13.5" outlineLevel="2" thickBot="1">
      <c r="A150" s="301" t="s">
        <v>1594</v>
      </c>
      <c r="B150" s="417"/>
      <c r="C150" s="383" t="s">
        <v>1731</v>
      </c>
      <c r="D150" s="384" t="s">
        <v>1737</v>
      </c>
      <c r="E150" s="59" t="s">
        <v>1123</v>
      </c>
      <c r="F150" s="354"/>
      <c r="G150" s="355"/>
      <c r="H150" s="354"/>
      <c r="I150" s="354"/>
      <c r="J150" s="354"/>
      <c r="L150" s="317">
        <f t="shared" si="42"/>
        <v>0</v>
      </c>
      <c r="M150" s="317">
        <f t="shared" si="43"/>
        <v>0</v>
      </c>
      <c r="N150" s="317">
        <f t="shared" si="44"/>
        <v>0</v>
      </c>
    </row>
    <row r="151" spans="1:14" s="44" customFormat="1" ht="26.45" customHeight="1" outlineLevel="3" thickBot="1">
      <c r="A151" s="301"/>
      <c r="B151" s="417"/>
      <c r="C151" s="360" t="s">
        <v>1809</v>
      </c>
      <c r="D151" s="347" t="s">
        <v>2251</v>
      </c>
      <c r="E151" s="48" t="s">
        <v>1810</v>
      </c>
      <c r="F151" s="354">
        <v>547</v>
      </c>
      <c r="G151" s="355"/>
      <c r="H151" s="354">
        <f t="shared" si="39"/>
        <v>738.45</v>
      </c>
      <c r="I151" s="354">
        <f t="shared" si="32"/>
        <v>531.06796116504859</v>
      </c>
      <c r="J151" s="354">
        <v>511</v>
      </c>
      <c r="L151" s="317">
        <f t="shared" si="42"/>
        <v>557.94000000000005</v>
      </c>
      <c r="M151" s="317">
        <f t="shared" si="43"/>
        <v>0</v>
      </c>
      <c r="N151" s="317">
        <f t="shared" si="44"/>
        <v>753.21900000000005</v>
      </c>
    </row>
    <row r="152" spans="1:14" s="44" customFormat="1" ht="26.45" hidden="1" customHeight="1" outlineLevel="3" thickBot="1">
      <c r="A152" s="301"/>
      <c r="B152" s="417"/>
      <c r="C152" s="361"/>
      <c r="D152" s="347" t="s">
        <v>1792</v>
      </c>
      <c r="E152" s="48"/>
      <c r="F152" s="354">
        <v>0</v>
      </c>
      <c r="G152" s="355"/>
      <c r="H152" s="354">
        <f t="shared" si="39"/>
        <v>0</v>
      </c>
      <c r="I152" s="354">
        <f t="shared" si="32"/>
        <v>0</v>
      </c>
      <c r="J152" s="354">
        <f t="shared" ref="J152:J153" si="47">F152*0.8</f>
        <v>0</v>
      </c>
      <c r="L152" s="317">
        <f t="shared" si="42"/>
        <v>0</v>
      </c>
      <c r="M152" s="317">
        <f t="shared" si="43"/>
        <v>0</v>
      </c>
      <c r="N152" s="317">
        <f t="shared" si="44"/>
        <v>0</v>
      </c>
    </row>
    <row r="153" spans="1:14" s="44" customFormat="1" ht="26.45" hidden="1" customHeight="1" outlineLevel="3" thickBot="1">
      <c r="A153" s="301"/>
      <c r="B153" s="417"/>
      <c r="C153" s="361"/>
      <c r="D153" s="347" t="s">
        <v>1793</v>
      </c>
      <c r="E153" s="48"/>
      <c r="F153" s="354">
        <v>0</v>
      </c>
      <c r="G153" s="355"/>
      <c r="H153" s="354">
        <f t="shared" si="39"/>
        <v>0</v>
      </c>
      <c r="I153" s="354">
        <f t="shared" si="32"/>
        <v>0</v>
      </c>
      <c r="J153" s="354">
        <f t="shared" si="47"/>
        <v>0</v>
      </c>
      <c r="L153" s="317">
        <f t="shared" si="42"/>
        <v>0</v>
      </c>
      <c r="M153" s="317">
        <f t="shared" si="43"/>
        <v>0</v>
      </c>
      <c r="N153" s="317">
        <f t="shared" si="44"/>
        <v>0</v>
      </c>
    </row>
    <row r="154" spans="1:14" s="44" customFormat="1" ht="26.45" customHeight="1" outlineLevel="3" thickBot="1">
      <c r="A154" s="301"/>
      <c r="B154" s="417"/>
      <c r="C154" s="360"/>
      <c r="D154" s="347" t="s">
        <v>2216</v>
      </c>
      <c r="E154" s="48" t="s">
        <v>1810</v>
      </c>
      <c r="F154" s="354">
        <v>550</v>
      </c>
      <c r="G154" s="355"/>
      <c r="H154" s="354">
        <f t="shared" ref="H154" si="48">F154*1.35</f>
        <v>742.5</v>
      </c>
      <c r="I154" s="354">
        <f t="shared" ref="I154" si="49">F154/1.03</f>
        <v>533.98058252427188</v>
      </c>
      <c r="J154" s="354">
        <v>514</v>
      </c>
      <c r="L154" s="317">
        <f t="shared" si="42"/>
        <v>561</v>
      </c>
      <c r="M154" s="317">
        <f t="shared" si="43"/>
        <v>0</v>
      </c>
      <c r="N154" s="317">
        <f t="shared" si="44"/>
        <v>757.35</v>
      </c>
    </row>
    <row r="155" spans="1:14" s="44" customFormat="1" ht="26.45" customHeight="1" outlineLevel="3" thickBot="1">
      <c r="A155" s="301"/>
      <c r="B155" s="417"/>
      <c r="C155" s="360" t="s">
        <v>2128</v>
      </c>
      <c r="D155" s="347" t="s">
        <v>2129</v>
      </c>
      <c r="E155" s="48" t="s">
        <v>1810</v>
      </c>
      <c r="F155" s="354">
        <v>842</v>
      </c>
      <c r="G155" s="355"/>
      <c r="H155" s="354">
        <f t="shared" ref="H155" si="50">F155*1.35</f>
        <v>1136.7</v>
      </c>
      <c r="I155" s="354">
        <f t="shared" si="32"/>
        <v>817.47572815533977</v>
      </c>
      <c r="J155" s="354">
        <v>787</v>
      </c>
      <c r="L155" s="317">
        <f t="shared" si="42"/>
        <v>858.84</v>
      </c>
      <c r="M155" s="317">
        <f t="shared" si="43"/>
        <v>0</v>
      </c>
      <c r="N155" s="317">
        <f t="shared" si="44"/>
        <v>1159.434</v>
      </c>
    </row>
    <row r="156" spans="1:14" s="44" customFormat="1" ht="26.45" customHeight="1" outlineLevel="3" thickBot="1">
      <c r="A156" s="301"/>
      <c r="B156" s="417"/>
      <c r="C156" s="360" t="s">
        <v>1811</v>
      </c>
      <c r="D156" s="347" t="s">
        <v>1794</v>
      </c>
      <c r="E156" s="250" t="s">
        <v>1810</v>
      </c>
      <c r="F156" s="354">
        <v>579</v>
      </c>
      <c r="G156" s="355"/>
      <c r="H156" s="354">
        <f t="shared" si="39"/>
        <v>781.65000000000009</v>
      </c>
      <c r="I156" s="354">
        <f t="shared" si="32"/>
        <v>562.13592233009706</v>
      </c>
      <c r="J156" s="354">
        <v>541</v>
      </c>
      <c r="L156" s="317">
        <f t="shared" si="42"/>
        <v>590.58000000000004</v>
      </c>
      <c r="M156" s="317">
        <f t="shared" si="43"/>
        <v>0</v>
      </c>
      <c r="N156" s="317">
        <f t="shared" si="44"/>
        <v>797.28300000000013</v>
      </c>
    </row>
    <row r="157" spans="1:14" ht="15.75" outlineLevel="1" thickBot="1">
      <c r="A157" s="34"/>
      <c r="B157" s="121" t="s">
        <v>1385</v>
      </c>
      <c r="C157" s="30" t="s">
        <v>1382</v>
      </c>
      <c r="D157" s="31"/>
      <c r="E157" s="32" t="s">
        <v>1123</v>
      </c>
      <c r="F157" s="317"/>
      <c r="G157" s="317"/>
      <c r="H157" s="370"/>
      <c r="I157" s="370"/>
      <c r="J157" s="370"/>
      <c r="L157" s="317">
        <f t="shared" si="42"/>
        <v>0</v>
      </c>
      <c r="M157" s="317">
        <f t="shared" si="43"/>
        <v>0</v>
      </c>
      <c r="N157" s="317">
        <f t="shared" si="44"/>
        <v>0</v>
      </c>
    </row>
    <row r="158" spans="1:14" s="44" customFormat="1" ht="13.5" outlineLevel="2" thickBot="1">
      <c r="A158" s="45"/>
      <c r="B158" s="121"/>
      <c r="C158" s="35" t="s">
        <v>1383</v>
      </c>
      <c r="D158" s="36" t="s">
        <v>1386</v>
      </c>
      <c r="E158" s="37" t="s">
        <v>1123</v>
      </c>
      <c r="F158" s="317"/>
      <c r="G158" s="317"/>
      <c r="H158" s="317"/>
      <c r="I158" s="317"/>
      <c r="J158" s="317"/>
      <c r="L158" s="317">
        <f t="shared" si="42"/>
        <v>0</v>
      </c>
      <c r="M158" s="317">
        <f t="shared" si="43"/>
        <v>0</v>
      </c>
      <c r="N158" s="317">
        <f t="shared" si="44"/>
        <v>0</v>
      </c>
    </row>
    <row r="159" spans="1:14" s="44" customFormat="1" ht="26.25" outlineLevel="2" thickBot="1">
      <c r="A159" s="45"/>
      <c r="B159" s="121"/>
      <c r="C159" s="244" t="s">
        <v>887</v>
      </c>
      <c r="D159" s="124" t="s">
        <v>1339</v>
      </c>
      <c r="E159" s="48" t="s">
        <v>306</v>
      </c>
      <c r="F159" s="317">
        <v>95</v>
      </c>
      <c r="G159" s="317"/>
      <c r="H159" s="317">
        <f t="shared" si="39"/>
        <v>128.25</v>
      </c>
      <c r="I159" s="317">
        <f t="shared" ref="I159:I165" si="51">F159*0.95</f>
        <v>90.25</v>
      </c>
      <c r="J159" s="317">
        <f t="shared" ref="J159:J165" si="52">F159*0.8</f>
        <v>76</v>
      </c>
      <c r="L159" s="317">
        <f t="shared" si="42"/>
        <v>96.9</v>
      </c>
      <c r="M159" s="317">
        <f t="shared" si="43"/>
        <v>0</v>
      </c>
      <c r="N159" s="317">
        <f t="shared" si="44"/>
        <v>130.815</v>
      </c>
    </row>
    <row r="160" spans="1:14" s="44" customFormat="1" ht="26.25" outlineLevel="2" thickBot="1">
      <c r="A160" s="45"/>
      <c r="B160" s="121"/>
      <c r="C160" s="46" t="s">
        <v>1450</v>
      </c>
      <c r="D160" s="47" t="s">
        <v>1451</v>
      </c>
      <c r="E160" s="48" t="s">
        <v>1452</v>
      </c>
      <c r="F160" s="317">
        <v>150</v>
      </c>
      <c r="G160" s="317"/>
      <c r="H160" s="317">
        <f t="shared" si="39"/>
        <v>202.5</v>
      </c>
      <c r="I160" s="317">
        <f t="shared" si="51"/>
        <v>142.5</v>
      </c>
      <c r="J160" s="317">
        <f t="shared" si="52"/>
        <v>120</v>
      </c>
      <c r="L160" s="317">
        <f t="shared" si="42"/>
        <v>153</v>
      </c>
      <c r="M160" s="317">
        <f t="shared" si="43"/>
        <v>0</v>
      </c>
      <c r="N160" s="317">
        <f t="shared" si="44"/>
        <v>206.55</v>
      </c>
    </row>
    <row r="161" spans="1:14" s="44" customFormat="1" ht="39" outlineLevel="2" thickBot="1">
      <c r="A161" s="61"/>
      <c r="B161" s="121"/>
      <c r="C161" s="244" t="s">
        <v>886</v>
      </c>
      <c r="D161" s="47" t="s">
        <v>307</v>
      </c>
      <c r="E161" s="48" t="s">
        <v>308</v>
      </c>
      <c r="F161" s="317">
        <v>140</v>
      </c>
      <c r="G161" s="317"/>
      <c r="H161" s="317">
        <f t="shared" si="39"/>
        <v>189</v>
      </c>
      <c r="I161" s="317">
        <f t="shared" si="51"/>
        <v>133</v>
      </c>
      <c r="J161" s="317">
        <f t="shared" si="52"/>
        <v>112</v>
      </c>
      <c r="L161" s="317">
        <f t="shared" si="42"/>
        <v>142.80000000000001</v>
      </c>
      <c r="M161" s="317">
        <f t="shared" si="43"/>
        <v>0</v>
      </c>
      <c r="N161" s="317">
        <f t="shared" si="44"/>
        <v>192.78</v>
      </c>
    </row>
    <row r="162" spans="1:14" s="44" customFormat="1" ht="13.5" outlineLevel="2" thickBot="1">
      <c r="A162" s="61"/>
      <c r="B162" s="121"/>
      <c r="C162" s="244" t="s">
        <v>930</v>
      </c>
      <c r="D162" s="124" t="s">
        <v>1985</v>
      </c>
      <c r="E162" s="48"/>
      <c r="F162" s="317">
        <v>335</v>
      </c>
      <c r="G162" s="317"/>
      <c r="H162" s="317">
        <f t="shared" si="39"/>
        <v>452.25000000000006</v>
      </c>
      <c r="I162" s="317">
        <f t="shared" si="51"/>
        <v>318.25</v>
      </c>
      <c r="J162" s="317">
        <f t="shared" si="52"/>
        <v>268</v>
      </c>
      <c r="L162" s="317">
        <f t="shared" si="42"/>
        <v>341.7</v>
      </c>
      <c r="M162" s="317">
        <f t="shared" si="43"/>
        <v>0</v>
      </c>
      <c r="N162" s="317">
        <f t="shared" si="44"/>
        <v>461.29500000000007</v>
      </c>
    </row>
    <row r="163" spans="1:14" s="44" customFormat="1" ht="39" outlineLevel="2" thickBot="1">
      <c r="A163" s="61"/>
      <c r="B163" s="121"/>
      <c r="C163" s="244" t="s">
        <v>912</v>
      </c>
      <c r="D163" s="47" t="s">
        <v>309</v>
      </c>
      <c r="E163" s="48" t="s">
        <v>310</v>
      </c>
      <c r="F163" s="317">
        <v>145</v>
      </c>
      <c r="G163" s="317"/>
      <c r="H163" s="317">
        <f t="shared" si="39"/>
        <v>195.75</v>
      </c>
      <c r="I163" s="317">
        <f t="shared" si="51"/>
        <v>137.75</v>
      </c>
      <c r="J163" s="317">
        <f t="shared" si="52"/>
        <v>116</v>
      </c>
      <c r="L163" s="317">
        <f t="shared" si="42"/>
        <v>147.9</v>
      </c>
      <c r="M163" s="317">
        <f t="shared" si="43"/>
        <v>0</v>
      </c>
      <c r="N163" s="317">
        <f t="shared" si="44"/>
        <v>199.66499999999999</v>
      </c>
    </row>
    <row r="164" spans="1:14" s="44" customFormat="1" ht="39" outlineLevel="2" thickBot="1">
      <c r="A164" s="61"/>
      <c r="B164" s="121" t="s">
        <v>989</v>
      </c>
      <c r="C164" s="244" t="s">
        <v>913</v>
      </c>
      <c r="D164" s="47" t="s">
        <v>311</v>
      </c>
      <c r="E164" s="48" t="s">
        <v>312</v>
      </c>
      <c r="F164" s="317">
        <v>114</v>
      </c>
      <c r="G164" s="317"/>
      <c r="H164" s="317">
        <f t="shared" si="39"/>
        <v>153.9</v>
      </c>
      <c r="I164" s="317">
        <f>F164*0.97</f>
        <v>110.58</v>
      </c>
      <c r="J164" s="317">
        <f>F164*0.93</f>
        <v>106.02000000000001</v>
      </c>
      <c r="L164" s="317">
        <f t="shared" si="42"/>
        <v>116.28</v>
      </c>
      <c r="M164" s="317">
        <f t="shared" si="43"/>
        <v>0</v>
      </c>
      <c r="N164" s="317">
        <f t="shared" si="44"/>
        <v>156.97800000000001</v>
      </c>
    </row>
    <row r="165" spans="1:14" s="44" customFormat="1" ht="26.25" outlineLevel="2" thickBot="1">
      <c r="A165" s="61"/>
      <c r="B165" s="121"/>
      <c r="C165" s="244" t="s">
        <v>1209</v>
      </c>
      <c r="D165" s="47" t="s">
        <v>313</v>
      </c>
      <c r="E165" s="48" t="s">
        <v>314</v>
      </c>
      <c r="F165" s="317">
        <v>175</v>
      </c>
      <c r="G165" s="317"/>
      <c r="H165" s="317">
        <f t="shared" si="39"/>
        <v>236.25000000000003</v>
      </c>
      <c r="I165" s="317">
        <f t="shared" si="51"/>
        <v>166.25</v>
      </c>
      <c r="J165" s="317">
        <f t="shared" si="52"/>
        <v>140</v>
      </c>
      <c r="L165" s="317">
        <f t="shared" si="42"/>
        <v>178.5</v>
      </c>
      <c r="M165" s="317">
        <f t="shared" si="43"/>
        <v>0</v>
      </c>
      <c r="N165" s="317">
        <f t="shared" si="44"/>
        <v>240.97500000000002</v>
      </c>
    </row>
    <row r="166" spans="1:14" s="44" customFormat="1" ht="39" outlineLevel="2" thickBot="1">
      <c r="A166" s="61"/>
      <c r="B166" s="121" t="s">
        <v>989</v>
      </c>
      <c r="C166" s="244" t="s">
        <v>1210</v>
      </c>
      <c r="D166" s="47" t="s">
        <v>315</v>
      </c>
      <c r="E166" s="48" t="s">
        <v>316</v>
      </c>
      <c r="F166" s="317">
        <v>333</v>
      </c>
      <c r="G166" s="317"/>
      <c r="H166" s="317">
        <f t="shared" si="39"/>
        <v>449.55</v>
      </c>
      <c r="I166" s="317">
        <f>F166*0.97</f>
        <v>323.01</v>
      </c>
      <c r="J166" s="317">
        <f>F166*0.93</f>
        <v>309.69</v>
      </c>
      <c r="L166" s="317">
        <f t="shared" si="42"/>
        <v>339.66</v>
      </c>
      <c r="M166" s="317">
        <f t="shared" si="43"/>
        <v>0</v>
      </c>
      <c r="N166" s="317">
        <f t="shared" si="44"/>
        <v>458.541</v>
      </c>
    </row>
    <row r="167" spans="1:14" s="44" customFormat="1" ht="13.5" outlineLevel="2" thickBot="1">
      <c r="A167" s="61"/>
      <c r="B167" s="121"/>
      <c r="C167" s="35" t="s">
        <v>1384</v>
      </c>
      <c r="D167" s="36" t="s">
        <v>1124</v>
      </c>
      <c r="E167" s="37" t="s">
        <v>1123</v>
      </c>
      <c r="F167" s="317"/>
      <c r="G167" s="317"/>
      <c r="H167" s="317"/>
      <c r="I167" s="317"/>
      <c r="J167" s="317"/>
      <c r="L167" s="317">
        <f t="shared" si="42"/>
        <v>0</v>
      </c>
      <c r="M167" s="317">
        <f t="shared" si="43"/>
        <v>0</v>
      </c>
      <c r="N167" s="317">
        <f t="shared" si="44"/>
        <v>0</v>
      </c>
    </row>
    <row r="168" spans="1:14" s="44" customFormat="1" ht="77.25" outlineLevel="2" thickBot="1">
      <c r="A168" s="61"/>
      <c r="B168" s="121"/>
      <c r="C168" s="244" t="s">
        <v>1453</v>
      </c>
      <c r="D168" s="64" t="s">
        <v>1454</v>
      </c>
      <c r="E168" s="48" t="s">
        <v>1455</v>
      </c>
      <c r="F168" s="317">
        <v>410</v>
      </c>
      <c r="G168" s="317"/>
      <c r="H168" s="317">
        <f t="shared" si="39"/>
        <v>553.5</v>
      </c>
      <c r="I168" s="317">
        <f t="shared" ref="I168:I177" si="53">F168*0.95</f>
        <v>389.5</v>
      </c>
      <c r="J168" s="317">
        <f t="shared" ref="J168:J193" si="54">F168*0.8</f>
        <v>328</v>
      </c>
      <c r="L168" s="317">
        <f t="shared" si="42"/>
        <v>418.2</v>
      </c>
      <c r="M168" s="317">
        <f t="shared" si="43"/>
        <v>0</v>
      </c>
      <c r="N168" s="317">
        <f t="shared" si="44"/>
        <v>564.57000000000005</v>
      </c>
    </row>
    <row r="169" spans="1:14" s="44" customFormat="1" ht="90" outlineLevel="2" thickBot="1">
      <c r="A169" s="61"/>
      <c r="B169" s="121"/>
      <c r="C169" s="244" t="s">
        <v>1456</v>
      </c>
      <c r="D169" s="64" t="s">
        <v>1457</v>
      </c>
      <c r="E169" s="48" t="s">
        <v>1458</v>
      </c>
      <c r="F169" s="317">
        <v>693</v>
      </c>
      <c r="G169" s="317"/>
      <c r="H169" s="317">
        <f t="shared" si="39"/>
        <v>935.55000000000007</v>
      </c>
      <c r="I169" s="317">
        <f t="shared" si="53"/>
        <v>658.35</v>
      </c>
      <c r="J169" s="317">
        <f t="shared" si="54"/>
        <v>554.4</v>
      </c>
      <c r="L169" s="317">
        <f t="shared" si="42"/>
        <v>706.86</v>
      </c>
      <c r="M169" s="317">
        <f t="shared" si="43"/>
        <v>0</v>
      </c>
      <c r="N169" s="317">
        <f t="shared" si="44"/>
        <v>954.26100000000008</v>
      </c>
    </row>
    <row r="170" spans="1:14" s="44" customFormat="1" ht="128.25" outlineLevel="2" thickBot="1">
      <c r="A170" s="61"/>
      <c r="B170" s="121"/>
      <c r="C170" s="244" t="s">
        <v>1459</v>
      </c>
      <c r="D170" s="64" t="s">
        <v>1460</v>
      </c>
      <c r="E170" s="48" t="s">
        <v>1461</v>
      </c>
      <c r="F170" s="317">
        <v>9050</v>
      </c>
      <c r="G170" s="317"/>
      <c r="H170" s="317">
        <f t="shared" si="39"/>
        <v>12217.5</v>
      </c>
      <c r="I170" s="317">
        <f t="shared" si="53"/>
        <v>8597.5</v>
      </c>
      <c r="J170" s="317">
        <f t="shared" si="54"/>
        <v>7240</v>
      </c>
      <c r="L170" s="317">
        <f t="shared" si="42"/>
        <v>9231</v>
      </c>
      <c r="M170" s="317">
        <f t="shared" si="43"/>
        <v>0</v>
      </c>
      <c r="N170" s="317">
        <f t="shared" si="44"/>
        <v>12461.85</v>
      </c>
    </row>
    <row r="171" spans="1:14" s="44" customFormat="1" ht="102.75" outlineLevel="2" thickBot="1">
      <c r="A171" s="61"/>
      <c r="B171" s="121"/>
      <c r="C171" s="244" t="s">
        <v>1462</v>
      </c>
      <c r="D171" s="64" t="s">
        <v>1463</v>
      </c>
      <c r="E171" s="48" t="s">
        <v>1464</v>
      </c>
      <c r="F171" s="317">
        <v>9790</v>
      </c>
      <c r="G171" s="317"/>
      <c r="H171" s="317">
        <f t="shared" si="39"/>
        <v>13216.5</v>
      </c>
      <c r="I171" s="317">
        <f t="shared" si="53"/>
        <v>9300.5</v>
      </c>
      <c r="J171" s="317">
        <f t="shared" si="54"/>
        <v>7832</v>
      </c>
      <c r="L171" s="317">
        <f t="shared" si="42"/>
        <v>9985.7999999999993</v>
      </c>
      <c r="M171" s="317">
        <f t="shared" si="43"/>
        <v>0</v>
      </c>
      <c r="N171" s="317">
        <f t="shared" si="44"/>
        <v>13480.83</v>
      </c>
    </row>
    <row r="172" spans="1:14" s="44" customFormat="1" ht="26.25" outlineLevel="2" thickBot="1">
      <c r="A172" s="61"/>
      <c r="B172" s="121"/>
      <c r="C172" s="244" t="s">
        <v>1217</v>
      </c>
      <c r="D172" s="47" t="s">
        <v>355</v>
      </c>
      <c r="E172" s="48" t="s">
        <v>356</v>
      </c>
      <c r="F172" s="317">
        <v>515</v>
      </c>
      <c r="G172" s="317"/>
      <c r="H172" s="317">
        <f t="shared" si="39"/>
        <v>695.25</v>
      </c>
      <c r="I172" s="317">
        <f t="shared" si="53"/>
        <v>489.25</v>
      </c>
      <c r="J172" s="317">
        <f t="shared" si="54"/>
        <v>412</v>
      </c>
      <c r="L172" s="317">
        <f t="shared" si="42"/>
        <v>525.29999999999995</v>
      </c>
      <c r="M172" s="317">
        <f t="shared" si="43"/>
        <v>0</v>
      </c>
      <c r="N172" s="317">
        <f t="shared" si="44"/>
        <v>709.15499999999997</v>
      </c>
    </row>
    <row r="173" spans="1:14" s="44" customFormat="1" ht="26.25" outlineLevel="2" thickBot="1">
      <c r="A173" s="67"/>
      <c r="B173" s="121"/>
      <c r="C173" s="244" t="s">
        <v>889</v>
      </c>
      <c r="D173" s="47" t="s">
        <v>353</v>
      </c>
      <c r="E173" s="66" t="s">
        <v>354</v>
      </c>
      <c r="F173" s="317">
        <v>2500</v>
      </c>
      <c r="G173" s="317"/>
      <c r="H173" s="317">
        <f t="shared" si="39"/>
        <v>3375</v>
      </c>
      <c r="I173" s="317">
        <f t="shared" si="53"/>
        <v>2375</v>
      </c>
      <c r="J173" s="317">
        <f t="shared" si="54"/>
        <v>2000</v>
      </c>
      <c r="L173" s="317">
        <f t="shared" si="42"/>
        <v>2550</v>
      </c>
      <c r="M173" s="317">
        <f t="shared" si="43"/>
        <v>0</v>
      </c>
      <c r="N173" s="317">
        <f t="shared" si="44"/>
        <v>3442.5</v>
      </c>
    </row>
    <row r="174" spans="1:14" s="44" customFormat="1" ht="26.25" outlineLevel="2" thickBot="1">
      <c r="A174" s="67"/>
      <c r="B174" s="121"/>
      <c r="C174" s="46" t="s">
        <v>895</v>
      </c>
      <c r="D174" s="47" t="s">
        <v>346</v>
      </c>
      <c r="E174" s="66" t="s">
        <v>347</v>
      </c>
      <c r="F174" s="317">
        <v>120</v>
      </c>
      <c r="G174" s="317"/>
      <c r="H174" s="317">
        <f t="shared" ref="H174:H228" si="55">F174*1.35</f>
        <v>162</v>
      </c>
      <c r="I174" s="317">
        <f t="shared" si="53"/>
        <v>114</v>
      </c>
      <c r="J174" s="317">
        <f t="shared" si="54"/>
        <v>96</v>
      </c>
      <c r="L174" s="317">
        <f t="shared" si="42"/>
        <v>122.4</v>
      </c>
      <c r="M174" s="317">
        <f t="shared" si="43"/>
        <v>0</v>
      </c>
      <c r="N174" s="317">
        <f t="shared" si="44"/>
        <v>165.24</v>
      </c>
    </row>
    <row r="175" spans="1:14" s="44" customFormat="1" ht="26.25" outlineLevel="2" thickBot="1">
      <c r="A175" s="67"/>
      <c r="B175" s="121"/>
      <c r="C175" s="46" t="s">
        <v>894</v>
      </c>
      <c r="D175" s="47" t="s">
        <v>348</v>
      </c>
      <c r="E175" s="66" t="s">
        <v>349</v>
      </c>
      <c r="F175" s="317">
        <v>115</v>
      </c>
      <c r="G175" s="317"/>
      <c r="H175" s="317">
        <f t="shared" si="55"/>
        <v>155.25</v>
      </c>
      <c r="I175" s="317">
        <f t="shared" si="53"/>
        <v>109.25</v>
      </c>
      <c r="J175" s="317">
        <f t="shared" si="54"/>
        <v>92</v>
      </c>
      <c r="L175" s="317">
        <f t="shared" si="42"/>
        <v>117.3</v>
      </c>
      <c r="M175" s="317">
        <f t="shared" si="43"/>
        <v>0</v>
      </c>
      <c r="N175" s="317">
        <f t="shared" si="44"/>
        <v>158.35499999999999</v>
      </c>
    </row>
    <row r="176" spans="1:14" s="44" customFormat="1" ht="26.25" outlineLevel="2" thickBot="1">
      <c r="A176" s="67"/>
      <c r="B176" s="121"/>
      <c r="C176" s="46" t="s">
        <v>890</v>
      </c>
      <c r="D176" s="47" t="s">
        <v>350</v>
      </c>
      <c r="E176" s="66" t="s">
        <v>349</v>
      </c>
      <c r="F176" s="317">
        <v>195</v>
      </c>
      <c r="G176" s="317"/>
      <c r="H176" s="317">
        <f t="shared" si="55"/>
        <v>263.25</v>
      </c>
      <c r="I176" s="317">
        <f t="shared" si="53"/>
        <v>185.25</v>
      </c>
      <c r="J176" s="317">
        <f t="shared" si="54"/>
        <v>156</v>
      </c>
      <c r="L176" s="317">
        <f t="shared" si="42"/>
        <v>198.9</v>
      </c>
      <c r="M176" s="317">
        <f t="shared" si="43"/>
        <v>0</v>
      </c>
      <c r="N176" s="317">
        <f t="shared" si="44"/>
        <v>268.51499999999999</v>
      </c>
    </row>
    <row r="177" spans="1:14" ht="26.25" outlineLevel="1" thickBot="1">
      <c r="A177" s="56"/>
      <c r="B177" s="121"/>
      <c r="C177" s="46" t="s">
        <v>893</v>
      </c>
      <c r="D177" s="47" t="s">
        <v>351</v>
      </c>
      <c r="E177" s="66" t="s">
        <v>352</v>
      </c>
      <c r="F177" s="317">
        <v>140</v>
      </c>
      <c r="G177" s="317"/>
      <c r="H177" s="317">
        <f t="shared" si="55"/>
        <v>189</v>
      </c>
      <c r="I177" s="317">
        <f t="shared" si="53"/>
        <v>133</v>
      </c>
      <c r="J177" s="317">
        <f t="shared" si="54"/>
        <v>112</v>
      </c>
      <c r="L177" s="317">
        <f t="shared" si="42"/>
        <v>142.80000000000001</v>
      </c>
      <c r="M177" s="317">
        <f t="shared" si="43"/>
        <v>0</v>
      </c>
      <c r="N177" s="317">
        <f t="shared" si="44"/>
        <v>192.78</v>
      </c>
    </row>
    <row r="178" spans="1:14" s="44" customFormat="1" ht="13.5" outlineLevel="2" thickBot="1">
      <c r="A178" s="45"/>
      <c r="B178" s="121"/>
      <c r="C178" s="57" t="s">
        <v>1127</v>
      </c>
      <c r="D178" s="58" t="s">
        <v>1125</v>
      </c>
      <c r="E178" s="59" t="s">
        <v>1123</v>
      </c>
      <c r="F178" s="317"/>
      <c r="G178" s="317"/>
      <c r="H178" s="317"/>
      <c r="I178" s="317"/>
      <c r="J178" s="317">
        <f t="shared" si="54"/>
        <v>0</v>
      </c>
      <c r="L178" s="317">
        <f t="shared" si="42"/>
        <v>0</v>
      </c>
      <c r="M178" s="317">
        <f t="shared" si="43"/>
        <v>0</v>
      </c>
      <c r="N178" s="317">
        <f t="shared" si="44"/>
        <v>0</v>
      </c>
    </row>
    <row r="179" spans="1:14" s="44" customFormat="1" ht="26.25" outlineLevel="2" thickBot="1">
      <c r="A179" s="45"/>
      <c r="B179" s="121" t="s">
        <v>989</v>
      </c>
      <c r="C179" s="244" t="s">
        <v>1222</v>
      </c>
      <c r="D179" s="47" t="s">
        <v>357</v>
      </c>
      <c r="E179" s="48" t="s">
        <v>358</v>
      </c>
      <c r="F179" s="317">
        <v>192</v>
      </c>
      <c r="G179" s="317"/>
      <c r="H179" s="317">
        <f t="shared" si="55"/>
        <v>259.20000000000005</v>
      </c>
      <c r="I179" s="317">
        <f>F179*0.97</f>
        <v>186.24</v>
      </c>
      <c r="J179" s="317">
        <f>F179*0.93</f>
        <v>178.56</v>
      </c>
      <c r="L179" s="317">
        <f t="shared" si="42"/>
        <v>195.84</v>
      </c>
      <c r="M179" s="317">
        <f t="shared" si="43"/>
        <v>0</v>
      </c>
      <c r="N179" s="317">
        <f t="shared" si="44"/>
        <v>264.38400000000007</v>
      </c>
    </row>
    <row r="180" spans="1:14" s="44" customFormat="1" ht="26.25" outlineLevel="2" thickBot="1">
      <c r="A180" s="45"/>
      <c r="B180" s="121"/>
      <c r="C180" s="244" t="s">
        <v>1223</v>
      </c>
      <c r="D180" s="47" t="s">
        <v>359</v>
      </c>
      <c r="E180" s="48" t="s">
        <v>360</v>
      </c>
      <c r="F180" s="317">
        <v>290</v>
      </c>
      <c r="G180" s="317"/>
      <c r="H180" s="317">
        <f t="shared" si="55"/>
        <v>391.5</v>
      </c>
      <c r="I180" s="317">
        <f t="shared" ref="I180:I193" si="56">F180*0.95</f>
        <v>275.5</v>
      </c>
      <c r="J180" s="317">
        <f t="shared" si="54"/>
        <v>232</v>
      </c>
      <c r="L180" s="317">
        <f t="shared" si="42"/>
        <v>295.8</v>
      </c>
      <c r="M180" s="317">
        <f t="shared" si="43"/>
        <v>0</v>
      </c>
      <c r="N180" s="317">
        <f t="shared" si="44"/>
        <v>399.33</v>
      </c>
    </row>
    <row r="181" spans="1:14" s="44" customFormat="1" ht="39" outlineLevel="2" thickBot="1">
      <c r="A181" s="45"/>
      <c r="B181" s="121"/>
      <c r="C181" s="244" t="s">
        <v>1224</v>
      </c>
      <c r="D181" s="47" t="s">
        <v>344</v>
      </c>
      <c r="E181" s="48" t="s">
        <v>345</v>
      </c>
      <c r="F181" s="317">
        <v>290</v>
      </c>
      <c r="G181" s="317"/>
      <c r="H181" s="317">
        <f t="shared" si="55"/>
        <v>391.5</v>
      </c>
      <c r="I181" s="317">
        <f t="shared" si="56"/>
        <v>275.5</v>
      </c>
      <c r="J181" s="317">
        <f t="shared" si="54"/>
        <v>232</v>
      </c>
      <c r="L181" s="317">
        <f t="shared" si="42"/>
        <v>295.8</v>
      </c>
      <c r="M181" s="317">
        <f t="shared" si="43"/>
        <v>0</v>
      </c>
      <c r="N181" s="317">
        <f t="shared" si="44"/>
        <v>399.33</v>
      </c>
    </row>
    <row r="182" spans="1:14" s="44" customFormat="1" ht="26.25" outlineLevel="2" thickBot="1">
      <c r="A182" s="45"/>
      <c r="B182" s="121"/>
      <c r="C182" s="244" t="s">
        <v>1225</v>
      </c>
      <c r="D182" s="47" t="s">
        <v>342</v>
      </c>
      <c r="E182" s="66" t="s">
        <v>343</v>
      </c>
      <c r="F182" s="317">
        <v>468</v>
      </c>
      <c r="G182" s="317"/>
      <c r="H182" s="317">
        <f t="shared" si="55"/>
        <v>631.80000000000007</v>
      </c>
      <c r="I182" s="317">
        <f t="shared" si="56"/>
        <v>444.59999999999997</v>
      </c>
      <c r="J182" s="317">
        <f t="shared" si="54"/>
        <v>374.40000000000003</v>
      </c>
      <c r="L182" s="317">
        <f t="shared" si="42"/>
        <v>477.36</v>
      </c>
      <c r="M182" s="317">
        <f t="shared" si="43"/>
        <v>0</v>
      </c>
      <c r="N182" s="317">
        <f t="shared" si="44"/>
        <v>644.43600000000004</v>
      </c>
    </row>
    <row r="183" spans="1:14" s="44" customFormat="1" ht="26.25" outlineLevel="2" thickBot="1">
      <c r="A183" s="45"/>
      <c r="B183" s="121"/>
      <c r="C183" s="244" t="s">
        <v>1226</v>
      </c>
      <c r="D183" s="47" t="s">
        <v>361</v>
      </c>
      <c r="E183" s="48" t="s">
        <v>360</v>
      </c>
      <c r="F183" s="317">
        <v>447</v>
      </c>
      <c r="G183" s="317"/>
      <c r="H183" s="317">
        <f t="shared" si="55"/>
        <v>603.45000000000005</v>
      </c>
      <c r="I183" s="317">
        <f t="shared" si="56"/>
        <v>424.65</v>
      </c>
      <c r="J183" s="317">
        <f t="shared" si="54"/>
        <v>357.6</v>
      </c>
      <c r="L183" s="317">
        <f t="shared" si="42"/>
        <v>455.94</v>
      </c>
      <c r="M183" s="317">
        <f t="shared" si="43"/>
        <v>0</v>
      </c>
      <c r="N183" s="317">
        <f t="shared" si="44"/>
        <v>615.51900000000001</v>
      </c>
    </row>
    <row r="184" spans="1:14" s="44" customFormat="1" ht="39" outlineLevel="2" thickBot="1">
      <c r="A184" s="45"/>
      <c r="B184" s="121"/>
      <c r="C184" s="244" t="s">
        <v>1227</v>
      </c>
      <c r="D184" s="47" t="s">
        <v>338</v>
      </c>
      <c r="E184" s="48" t="s">
        <v>339</v>
      </c>
      <c r="F184" s="317">
        <v>510</v>
      </c>
      <c r="G184" s="317"/>
      <c r="H184" s="317">
        <f t="shared" si="55"/>
        <v>688.5</v>
      </c>
      <c r="I184" s="317">
        <f t="shared" si="56"/>
        <v>484.5</v>
      </c>
      <c r="J184" s="317">
        <f t="shared" si="54"/>
        <v>408</v>
      </c>
      <c r="L184" s="317">
        <f t="shared" si="42"/>
        <v>520.20000000000005</v>
      </c>
      <c r="M184" s="317">
        <f t="shared" si="43"/>
        <v>0</v>
      </c>
      <c r="N184" s="317">
        <f t="shared" si="44"/>
        <v>702.27</v>
      </c>
    </row>
    <row r="185" spans="1:14" s="44" customFormat="1" ht="26.25" outlineLevel="2" thickBot="1">
      <c r="A185" s="45"/>
      <c r="B185" s="121"/>
      <c r="C185" s="244" t="s">
        <v>1228</v>
      </c>
      <c r="D185" s="47" t="s">
        <v>336</v>
      </c>
      <c r="E185" s="48" t="s">
        <v>337</v>
      </c>
      <c r="F185" s="317">
        <v>590</v>
      </c>
      <c r="G185" s="317"/>
      <c r="H185" s="317">
        <f t="shared" si="55"/>
        <v>796.5</v>
      </c>
      <c r="I185" s="317">
        <f t="shared" si="56"/>
        <v>560.5</v>
      </c>
      <c r="J185" s="317">
        <f t="shared" si="54"/>
        <v>472</v>
      </c>
      <c r="L185" s="317">
        <f t="shared" si="42"/>
        <v>601.79999999999995</v>
      </c>
      <c r="M185" s="317">
        <f t="shared" si="43"/>
        <v>0</v>
      </c>
      <c r="N185" s="317">
        <f t="shared" si="44"/>
        <v>812.43000000000006</v>
      </c>
    </row>
    <row r="186" spans="1:14" s="44" customFormat="1" ht="39" outlineLevel="2" thickBot="1">
      <c r="A186" s="45"/>
      <c r="B186" s="121"/>
      <c r="C186" s="244" t="s">
        <v>1229</v>
      </c>
      <c r="D186" s="47" t="s">
        <v>340</v>
      </c>
      <c r="E186" s="48" t="s">
        <v>341</v>
      </c>
      <c r="F186" s="317">
        <v>3650</v>
      </c>
      <c r="G186" s="317"/>
      <c r="H186" s="317">
        <f t="shared" si="55"/>
        <v>4927.5</v>
      </c>
      <c r="I186" s="317">
        <f t="shared" si="56"/>
        <v>3467.5</v>
      </c>
      <c r="J186" s="317">
        <f t="shared" si="54"/>
        <v>2920</v>
      </c>
      <c r="L186" s="317">
        <f t="shared" si="42"/>
        <v>3723</v>
      </c>
      <c r="M186" s="317">
        <f t="shared" si="43"/>
        <v>0</v>
      </c>
      <c r="N186" s="317">
        <f t="shared" si="44"/>
        <v>5026.05</v>
      </c>
    </row>
    <row r="187" spans="1:14" s="44" customFormat="1" ht="39" outlineLevel="2" thickBot="1">
      <c r="A187" s="45"/>
      <c r="B187" s="121" t="s">
        <v>989</v>
      </c>
      <c r="C187" s="244" t="s">
        <v>1465</v>
      </c>
      <c r="D187" s="47" t="s">
        <v>1466</v>
      </c>
      <c r="E187" s="48" t="s">
        <v>1467</v>
      </c>
      <c r="F187" s="317">
        <v>218</v>
      </c>
      <c r="G187" s="317"/>
      <c r="H187" s="317">
        <f t="shared" si="55"/>
        <v>294.3</v>
      </c>
      <c r="I187" s="317">
        <f>F187*0.97</f>
        <v>211.46</v>
      </c>
      <c r="J187" s="317">
        <f>F187*0.93</f>
        <v>202.74</v>
      </c>
      <c r="L187" s="317">
        <f t="shared" si="42"/>
        <v>222.36</v>
      </c>
      <c r="M187" s="317">
        <f t="shared" si="43"/>
        <v>0</v>
      </c>
      <c r="N187" s="317">
        <f t="shared" si="44"/>
        <v>300.18600000000004</v>
      </c>
    </row>
    <row r="188" spans="1:14" s="44" customFormat="1" ht="77.25" outlineLevel="2" thickBot="1">
      <c r="A188" s="45"/>
      <c r="B188" s="121"/>
      <c r="C188" s="244" t="s">
        <v>1468</v>
      </c>
      <c r="D188" s="47" t="s">
        <v>1469</v>
      </c>
      <c r="E188" s="48" t="s">
        <v>1470</v>
      </c>
      <c r="F188" s="317">
        <v>2855</v>
      </c>
      <c r="G188" s="317"/>
      <c r="H188" s="317">
        <f t="shared" si="55"/>
        <v>3854.2500000000005</v>
      </c>
      <c r="I188" s="317">
        <f t="shared" si="56"/>
        <v>2712.25</v>
      </c>
      <c r="J188" s="317">
        <f t="shared" si="54"/>
        <v>2284</v>
      </c>
      <c r="L188" s="317">
        <f t="shared" si="42"/>
        <v>2912.1</v>
      </c>
      <c r="M188" s="317">
        <f t="shared" si="43"/>
        <v>0</v>
      </c>
      <c r="N188" s="317">
        <f t="shared" si="44"/>
        <v>3931.3350000000005</v>
      </c>
    </row>
    <row r="189" spans="1:14" s="44" customFormat="1" ht="13.5" outlineLevel="2" thickBot="1">
      <c r="A189" s="45"/>
      <c r="B189" s="121"/>
      <c r="C189" s="46" t="s">
        <v>891</v>
      </c>
      <c r="D189" s="47" t="s">
        <v>362</v>
      </c>
      <c r="E189" s="48" t="s">
        <v>363</v>
      </c>
      <c r="F189" s="317">
        <v>135</v>
      </c>
      <c r="G189" s="317"/>
      <c r="H189" s="317">
        <f t="shared" si="55"/>
        <v>182.25</v>
      </c>
      <c r="I189" s="317">
        <f t="shared" si="56"/>
        <v>128.25</v>
      </c>
      <c r="J189" s="317">
        <f t="shared" si="54"/>
        <v>108</v>
      </c>
      <c r="L189" s="317">
        <f t="shared" si="42"/>
        <v>137.69999999999999</v>
      </c>
      <c r="M189" s="317">
        <f t="shared" si="43"/>
        <v>0</v>
      </c>
      <c r="N189" s="317">
        <f t="shared" si="44"/>
        <v>185.89500000000001</v>
      </c>
    </row>
    <row r="190" spans="1:14" s="44" customFormat="1" ht="13.5" outlineLevel="2" thickBot="1">
      <c r="A190" s="45"/>
      <c r="B190" s="121"/>
      <c r="C190" s="46" t="s">
        <v>892</v>
      </c>
      <c r="D190" s="47" t="s">
        <v>366</v>
      </c>
      <c r="E190" s="48"/>
      <c r="F190" s="317">
        <v>175</v>
      </c>
      <c r="G190" s="317"/>
      <c r="H190" s="317">
        <f t="shared" si="55"/>
        <v>236.25000000000003</v>
      </c>
      <c r="I190" s="317">
        <f t="shared" si="56"/>
        <v>166.25</v>
      </c>
      <c r="J190" s="317">
        <f t="shared" si="54"/>
        <v>140</v>
      </c>
      <c r="L190" s="317">
        <f t="shared" si="42"/>
        <v>178.5</v>
      </c>
      <c r="M190" s="317">
        <f t="shared" si="43"/>
        <v>0</v>
      </c>
      <c r="N190" s="317">
        <f t="shared" si="44"/>
        <v>240.97500000000002</v>
      </c>
    </row>
    <row r="191" spans="1:14" s="44" customFormat="1" ht="13.5" outlineLevel="2" thickBot="1">
      <c r="A191" s="45"/>
      <c r="B191" s="121"/>
      <c r="C191" s="244" t="s">
        <v>888</v>
      </c>
      <c r="D191" s="47" t="s">
        <v>364</v>
      </c>
      <c r="E191" s="48" t="s">
        <v>365</v>
      </c>
      <c r="F191" s="317">
        <v>245</v>
      </c>
      <c r="G191" s="317"/>
      <c r="H191" s="317">
        <f t="shared" si="55"/>
        <v>330.75</v>
      </c>
      <c r="I191" s="317">
        <f t="shared" si="56"/>
        <v>232.75</v>
      </c>
      <c r="J191" s="317">
        <f t="shared" si="54"/>
        <v>196</v>
      </c>
      <c r="L191" s="317">
        <f t="shared" si="42"/>
        <v>249.9</v>
      </c>
      <c r="M191" s="317">
        <f t="shared" si="43"/>
        <v>0</v>
      </c>
      <c r="N191" s="317">
        <f t="shared" si="44"/>
        <v>337.36500000000001</v>
      </c>
    </row>
    <row r="192" spans="1:14" s="44" customFormat="1" ht="26.25" outlineLevel="2" thickBot="1">
      <c r="A192" s="45"/>
      <c r="B192" s="121"/>
      <c r="C192" s="244" t="s">
        <v>1230</v>
      </c>
      <c r="D192" s="47" t="s">
        <v>367</v>
      </c>
      <c r="E192" s="48"/>
      <c r="F192" s="317">
        <v>400</v>
      </c>
      <c r="G192" s="317"/>
      <c r="H192" s="317">
        <f t="shared" si="55"/>
        <v>540</v>
      </c>
      <c r="I192" s="317">
        <f t="shared" si="56"/>
        <v>380</v>
      </c>
      <c r="J192" s="317">
        <f t="shared" si="54"/>
        <v>320</v>
      </c>
      <c r="L192" s="317">
        <f t="shared" si="42"/>
        <v>408</v>
      </c>
      <c r="M192" s="317">
        <f t="shared" si="43"/>
        <v>0</v>
      </c>
      <c r="N192" s="317">
        <f t="shared" si="44"/>
        <v>550.79999999999995</v>
      </c>
    </row>
    <row r="193" spans="1:14" s="44" customFormat="1" ht="39" outlineLevel="2" thickBot="1">
      <c r="A193" s="45"/>
      <c r="B193" s="121"/>
      <c r="C193" s="244" t="s">
        <v>1216</v>
      </c>
      <c r="D193" s="47" t="s">
        <v>368</v>
      </c>
      <c r="E193" s="48"/>
      <c r="F193" s="317">
        <v>515</v>
      </c>
      <c r="G193" s="317"/>
      <c r="H193" s="317">
        <f t="shared" si="55"/>
        <v>695.25</v>
      </c>
      <c r="I193" s="317">
        <f t="shared" si="56"/>
        <v>489.25</v>
      </c>
      <c r="J193" s="317">
        <f t="shared" si="54"/>
        <v>412</v>
      </c>
      <c r="L193" s="317">
        <f t="shared" si="42"/>
        <v>525.29999999999995</v>
      </c>
      <c r="M193" s="317">
        <f t="shared" si="43"/>
        <v>0</v>
      </c>
      <c r="N193" s="317">
        <f t="shared" si="44"/>
        <v>709.15499999999997</v>
      </c>
    </row>
    <row r="194" spans="1:14" ht="15.75" outlineLevel="1" thickBot="1">
      <c r="A194" s="56"/>
      <c r="B194" s="121" t="s">
        <v>1387</v>
      </c>
      <c r="C194" s="30" t="s">
        <v>952</v>
      </c>
      <c r="D194" s="31"/>
      <c r="E194" s="32" t="s">
        <v>1123</v>
      </c>
      <c r="F194" s="317"/>
      <c r="G194" s="317"/>
      <c r="H194" s="317"/>
      <c r="I194" s="317"/>
      <c r="J194" s="317"/>
      <c r="L194" s="317">
        <f t="shared" si="42"/>
        <v>0</v>
      </c>
      <c r="M194" s="317">
        <f t="shared" si="43"/>
        <v>0</v>
      </c>
      <c r="N194" s="317">
        <f t="shared" si="44"/>
        <v>0</v>
      </c>
    </row>
    <row r="195" spans="1:14" s="44" customFormat="1" ht="13.5" outlineLevel="2" thickBot="1">
      <c r="A195" s="61"/>
      <c r="B195" s="121"/>
      <c r="C195" s="57" t="s">
        <v>1388</v>
      </c>
      <c r="D195" s="58" t="s">
        <v>1126</v>
      </c>
      <c r="E195" s="59" t="s">
        <v>1123</v>
      </c>
      <c r="F195" s="317"/>
      <c r="G195" s="317"/>
      <c r="H195" s="317"/>
      <c r="I195" s="317"/>
      <c r="J195" s="317"/>
      <c r="L195" s="317">
        <f t="shared" si="42"/>
        <v>0</v>
      </c>
      <c r="M195" s="317">
        <f t="shared" si="43"/>
        <v>0</v>
      </c>
      <c r="N195" s="317">
        <f t="shared" si="44"/>
        <v>0</v>
      </c>
    </row>
    <row r="196" spans="1:14" s="44" customFormat="1" ht="26.25" outlineLevel="2" thickBot="1">
      <c r="A196" s="301" t="s">
        <v>1634</v>
      </c>
      <c r="B196" s="121"/>
      <c r="C196" s="46" t="s">
        <v>909</v>
      </c>
      <c r="D196" s="47" t="s">
        <v>331</v>
      </c>
      <c r="E196" s="48" t="s">
        <v>332</v>
      </c>
      <c r="F196" s="317">
        <v>45</v>
      </c>
      <c r="G196" s="317"/>
      <c r="H196" s="317">
        <f t="shared" si="55"/>
        <v>60.750000000000007</v>
      </c>
      <c r="I196" s="317">
        <f t="shared" ref="I196:I198" si="57">F196*0.95</f>
        <v>42.75</v>
      </c>
      <c r="J196" s="317">
        <f t="shared" ref="J196:J214" si="58">F196*0.8</f>
        <v>36</v>
      </c>
      <c r="L196" s="317">
        <f t="shared" si="42"/>
        <v>45.9</v>
      </c>
      <c r="M196" s="317">
        <f t="shared" si="43"/>
        <v>0</v>
      </c>
      <c r="N196" s="317">
        <f t="shared" si="44"/>
        <v>61.965000000000011</v>
      </c>
    </row>
    <row r="197" spans="1:14" s="44" customFormat="1" ht="26.25" customHeight="1" outlineLevel="2" thickBot="1">
      <c r="A197" s="301" t="s">
        <v>1594</v>
      </c>
      <c r="B197" s="121"/>
      <c r="C197" s="46" t="s">
        <v>911</v>
      </c>
      <c r="D197" s="47" t="s">
        <v>335</v>
      </c>
      <c r="E197" s="66" t="s">
        <v>334</v>
      </c>
      <c r="F197" s="317">
        <v>56</v>
      </c>
      <c r="G197" s="317"/>
      <c r="H197" s="317">
        <f t="shared" si="55"/>
        <v>75.600000000000009</v>
      </c>
      <c r="I197" s="317">
        <f t="shared" si="57"/>
        <v>53.199999999999996</v>
      </c>
      <c r="J197" s="317">
        <f t="shared" si="58"/>
        <v>44.800000000000004</v>
      </c>
      <c r="L197" s="317">
        <f t="shared" si="42"/>
        <v>57.120000000000005</v>
      </c>
      <c r="M197" s="317">
        <f t="shared" si="43"/>
        <v>0</v>
      </c>
      <c r="N197" s="317">
        <f t="shared" si="44"/>
        <v>77.112000000000009</v>
      </c>
    </row>
    <row r="198" spans="1:14" ht="28.5" customHeight="1" outlineLevel="1" thickBot="1">
      <c r="A198" s="301" t="s">
        <v>1594</v>
      </c>
      <c r="B198" s="121"/>
      <c r="C198" s="46" t="s">
        <v>910</v>
      </c>
      <c r="D198" s="47" t="s">
        <v>333</v>
      </c>
      <c r="E198" s="66" t="s">
        <v>334</v>
      </c>
      <c r="F198" s="317">
        <v>49</v>
      </c>
      <c r="G198" s="317"/>
      <c r="H198" s="317">
        <f t="shared" si="55"/>
        <v>66.150000000000006</v>
      </c>
      <c r="I198" s="317">
        <f t="shared" si="57"/>
        <v>46.55</v>
      </c>
      <c r="J198" s="317">
        <f t="shared" si="58"/>
        <v>39.200000000000003</v>
      </c>
      <c r="L198" s="317">
        <f t="shared" si="42"/>
        <v>49.980000000000004</v>
      </c>
      <c r="M198" s="317">
        <f t="shared" si="43"/>
        <v>0</v>
      </c>
      <c r="N198" s="317">
        <f t="shared" si="44"/>
        <v>67.473000000000013</v>
      </c>
    </row>
    <row r="199" spans="1:14" ht="13.5" outlineLevel="2" thickBot="1">
      <c r="A199" s="301" t="s">
        <v>1594</v>
      </c>
      <c r="B199" s="121"/>
      <c r="C199" s="57" t="s">
        <v>1389</v>
      </c>
      <c r="D199" s="252" t="s">
        <v>1421</v>
      </c>
      <c r="E199" s="59" t="s">
        <v>1123</v>
      </c>
      <c r="F199" s="317"/>
      <c r="G199" s="317"/>
      <c r="H199" s="317"/>
      <c r="I199" s="317"/>
      <c r="J199" s="317">
        <f t="shared" si="58"/>
        <v>0</v>
      </c>
      <c r="L199" s="317">
        <f t="shared" si="42"/>
        <v>0</v>
      </c>
      <c r="M199" s="317">
        <f t="shared" si="43"/>
        <v>0</v>
      </c>
      <c r="N199" s="317">
        <f t="shared" si="44"/>
        <v>0</v>
      </c>
    </row>
    <row r="200" spans="1:14" s="44" customFormat="1" ht="13.5" outlineLevel="3" thickBot="1">
      <c r="A200" s="301" t="s">
        <v>1594</v>
      </c>
      <c r="B200" s="121"/>
      <c r="C200" s="62" t="s">
        <v>1422</v>
      </c>
      <c r="D200" s="251" t="s">
        <v>1423</v>
      </c>
      <c r="E200" s="59" t="s">
        <v>1123</v>
      </c>
      <c r="F200" s="317"/>
      <c r="G200" s="317"/>
      <c r="H200" s="317"/>
      <c r="I200" s="317"/>
      <c r="J200" s="317">
        <f t="shared" si="58"/>
        <v>0</v>
      </c>
      <c r="L200" s="317">
        <f t="shared" si="42"/>
        <v>0</v>
      </c>
      <c r="M200" s="317">
        <f t="shared" si="43"/>
        <v>0</v>
      </c>
      <c r="N200" s="317">
        <f t="shared" si="44"/>
        <v>0</v>
      </c>
    </row>
    <row r="201" spans="1:14" s="44" customFormat="1" ht="26.25" outlineLevel="3" thickBot="1">
      <c r="A201" s="301" t="s">
        <v>1594</v>
      </c>
      <c r="B201" s="121"/>
      <c r="C201" s="46" t="s">
        <v>845</v>
      </c>
      <c r="D201" s="47" t="s">
        <v>373</v>
      </c>
      <c r="E201" s="48" t="s">
        <v>374</v>
      </c>
      <c r="F201" s="317">
        <v>102</v>
      </c>
      <c r="G201" s="317"/>
      <c r="H201" s="317">
        <f t="shared" si="55"/>
        <v>137.70000000000002</v>
      </c>
      <c r="I201" s="317">
        <f t="shared" ref="I201:I208" si="59">F201*0.95</f>
        <v>96.899999999999991</v>
      </c>
      <c r="J201" s="317">
        <f t="shared" si="58"/>
        <v>81.600000000000009</v>
      </c>
      <c r="L201" s="317">
        <f t="shared" ref="L201:L264" si="60">F201*1.02</f>
        <v>104.04</v>
      </c>
      <c r="M201" s="317">
        <f t="shared" ref="M201:M264" si="61">G201*1.02</f>
        <v>0</v>
      </c>
      <c r="N201" s="317">
        <f t="shared" ref="N201:N264" si="62">H201*1.02</f>
        <v>140.45400000000001</v>
      </c>
    </row>
    <row r="202" spans="1:14" s="44" customFormat="1" ht="39" outlineLevel="3" thickBot="1">
      <c r="A202" s="301" t="s">
        <v>1594</v>
      </c>
      <c r="B202" s="121" t="s">
        <v>989</v>
      </c>
      <c r="C202" s="244" t="s">
        <v>1474</v>
      </c>
      <c r="D202" s="47" t="s">
        <v>1475</v>
      </c>
      <c r="E202" s="250" t="s">
        <v>1476</v>
      </c>
      <c r="F202" s="317">
        <v>58</v>
      </c>
      <c r="G202" s="317"/>
      <c r="H202" s="317">
        <f t="shared" si="55"/>
        <v>78.300000000000011</v>
      </c>
      <c r="I202" s="317">
        <f>F202*0.97</f>
        <v>56.26</v>
      </c>
      <c r="J202" s="317">
        <f>F202*0.93</f>
        <v>53.940000000000005</v>
      </c>
      <c r="L202" s="317">
        <f t="shared" si="60"/>
        <v>59.160000000000004</v>
      </c>
      <c r="M202" s="317">
        <f t="shared" si="61"/>
        <v>0</v>
      </c>
      <c r="N202" s="317">
        <f t="shared" si="62"/>
        <v>79.866000000000014</v>
      </c>
    </row>
    <row r="203" spans="1:14" s="44" customFormat="1" ht="64.5" outlineLevel="3" thickBot="1">
      <c r="A203" s="301" t="s">
        <v>1594</v>
      </c>
      <c r="B203" s="121"/>
      <c r="C203" s="244" t="s">
        <v>1477</v>
      </c>
      <c r="D203" s="47" t="s">
        <v>1478</v>
      </c>
      <c r="E203" s="250" t="s">
        <v>1479</v>
      </c>
      <c r="F203" s="317">
        <v>102</v>
      </c>
      <c r="G203" s="317"/>
      <c r="H203" s="317">
        <f t="shared" si="55"/>
        <v>137.70000000000002</v>
      </c>
      <c r="I203" s="317">
        <f t="shared" si="59"/>
        <v>96.899999999999991</v>
      </c>
      <c r="J203" s="317">
        <f t="shared" si="58"/>
        <v>81.600000000000009</v>
      </c>
      <c r="L203" s="317">
        <f t="shared" si="60"/>
        <v>104.04</v>
      </c>
      <c r="M203" s="317">
        <f t="shared" si="61"/>
        <v>0</v>
      </c>
      <c r="N203" s="317">
        <f t="shared" si="62"/>
        <v>140.45400000000001</v>
      </c>
    </row>
    <row r="204" spans="1:14" s="44" customFormat="1" ht="39" outlineLevel="3" thickBot="1">
      <c r="A204" s="301" t="s">
        <v>1594</v>
      </c>
      <c r="B204" s="121"/>
      <c r="C204" s="46" t="s">
        <v>633</v>
      </c>
      <c r="D204" s="124" t="s">
        <v>369</v>
      </c>
      <c r="E204" s="48" t="s">
        <v>370</v>
      </c>
      <c r="F204" s="317">
        <v>175</v>
      </c>
      <c r="G204" s="317"/>
      <c r="H204" s="317">
        <f t="shared" si="55"/>
        <v>236.25000000000003</v>
      </c>
      <c r="I204" s="317">
        <f t="shared" si="59"/>
        <v>166.25</v>
      </c>
      <c r="J204" s="317">
        <f t="shared" si="58"/>
        <v>140</v>
      </c>
      <c r="L204" s="317">
        <f t="shared" si="60"/>
        <v>178.5</v>
      </c>
      <c r="M204" s="317">
        <f t="shared" si="61"/>
        <v>0</v>
      </c>
      <c r="N204" s="317">
        <f t="shared" si="62"/>
        <v>240.97500000000002</v>
      </c>
    </row>
    <row r="205" spans="1:14" s="44" customFormat="1" ht="26.25" outlineLevel="3" thickBot="1">
      <c r="A205" s="301" t="s">
        <v>1594</v>
      </c>
      <c r="B205" s="121"/>
      <c r="C205" s="46" t="s">
        <v>634</v>
      </c>
      <c r="D205" s="47" t="s">
        <v>371</v>
      </c>
      <c r="E205" s="48" t="s">
        <v>372</v>
      </c>
      <c r="F205" s="317">
        <v>310</v>
      </c>
      <c r="G205" s="317"/>
      <c r="H205" s="317">
        <f t="shared" si="55"/>
        <v>418.5</v>
      </c>
      <c r="I205" s="317">
        <f t="shared" si="59"/>
        <v>294.5</v>
      </c>
      <c r="J205" s="317">
        <f t="shared" si="58"/>
        <v>248</v>
      </c>
      <c r="L205" s="317">
        <f t="shared" si="60"/>
        <v>316.2</v>
      </c>
      <c r="M205" s="317">
        <f t="shared" si="61"/>
        <v>0</v>
      </c>
      <c r="N205" s="317">
        <f t="shared" si="62"/>
        <v>426.87</v>
      </c>
    </row>
    <row r="206" spans="1:14" s="44" customFormat="1" ht="90" outlineLevel="3" thickBot="1">
      <c r="A206" s="301" t="s">
        <v>1594</v>
      </c>
      <c r="B206" s="121"/>
      <c r="C206" s="244" t="s">
        <v>1480</v>
      </c>
      <c r="D206" s="47" t="s">
        <v>1481</v>
      </c>
      <c r="E206" s="250" t="s">
        <v>1482</v>
      </c>
      <c r="F206" s="317">
        <v>210</v>
      </c>
      <c r="G206" s="317"/>
      <c r="H206" s="317">
        <f t="shared" si="55"/>
        <v>283.5</v>
      </c>
      <c r="I206" s="317">
        <f t="shared" si="59"/>
        <v>199.5</v>
      </c>
      <c r="J206" s="317">
        <f t="shared" si="58"/>
        <v>168</v>
      </c>
      <c r="L206" s="317">
        <f t="shared" si="60"/>
        <v>214.20000000000002</v>
      </c>
      <c r="M206" s="317">
        <f t="shared" si="61"/>
        <v>0</v>
      </c>
      <c r="N206" s="317">
        <f t="shared" si="62"/>
        <v>289.17</v>
      </c>
    </row>
    <row r="207" spans="1:14" s="44" customFormat="1" ht="51.75" outlineLevel="3" thickBot="1">
      <c r="A207" s="301" t="s">
        <v>1594</v>
      </c>
      <c r="B207" s="121"/>
      <c r="C207" s="244" t="s">
        <v>638</v>
      </c>
      <c r="D207" s="47" t="s">
        <v>375</v>
      </c>
      <c r="E207" s="48" t="s">
        <v>376</v>
      </c>
      <c r="F207" s="317">
        <v>102</v>
      </c>
      <c r="G207" s="317"/>
      <c r="H207" s="317">
        <f t="shared" si="55"/>
        <v>137.70000000000002</v>
      </c>
      <c r="I207" s="317">
        <f t="shared" si="59"/>
        <v>96.899999999999991</v>
      </c>
      <c r="J207" s="317">
        <f t="shared" si="58"/>
        <v>81.600000000000009</v>
      </c>
      <c r="L207" s="317">
        <f t="shared" si="60"/>
        <v>104.04</v>
      </c>
      <c r="M207" s="317">
        <f t="shared" si="61"/>
        <v>0</v>
      </c>
      <c r="N207" s="317">
        <f t="shared" si="62"/>
        <v>140.45400000000001</v>
      </c>
    </row>
    <row r="208" spans="1:14" s="44" customFormat="1" ht="39" outlineLevel="3" thickBot="1">
      <c r="A208" s="301" t="s">
        <v>1594</v>
      </c>
      <c r="B208" s="121"/>
      <c r="C208" s="46" t="s">
        <v>640</v>
      </c>
      <c r="D208" s="124" t="s">
        <v>381</v>
      </c>
      <c r="E208" s="250" t="s">
        <v>382</v>
      </c>
      <c r="F208" s="317">
        <v>102</v>
      </c>
      <c r="G208" s="317"/>
      <c r="H208" s="317">
        <f t="shared" si="55"/>
        <v>137.70000000000002</v>
      </c>
      <c r="I208" s="317">
        <f t="shared" si="59"/>
        <v>96.899999999999991</v>
      </c>
      <c r="J208" s="317">
        <f t="shared" si="58"/>
        <v>81.600000000000009</v>
      </c>
      <c r="L208" s="317">
        <f t="shared" si="60"/>
        <v>104.04</v>
      </c>
      <c r="M208" s="317">
        <f t="shared" si="61"/>
        <v>0</v>
      </c>
      <c r="N208" s="317">
        <f t="shared" si="62"/>
        <v>140.45400000000001</v>
      </c>
    </row>
    <row r="209" spans="1:14" s="44" customFormat="1" ht="39" outlineLevel="3" thickBot="1">
      <c r="A209" s="301" t="s">
        <v>1594</v>
      </c>
      <c r="B209" s="121" t="s">
        <v>987</v>
      </c>
      <c r="C209" s="244" t="s">
        <v>639</v>
      </c>
      <c r="D209" s="47" t="s">
        <v>377</v>
      </c>
      <c r="E209" s="48" t="s">
        <v>378</v>
      </c>
      <c r="F209" s="317">
        <v>410</v>
      </c>
      <c r="G209" s="317"/>
      <c r="H209" s="317">
        <v>410</v>
      </c>
      <c r="I209" s="317">
        <v>410</v>
      </c>
      <c r="J209" s="317">
        <v>410</v>
      </c>
      <c r="L209" s="317">
        <f t="shared" si="60"/>
        <v>418.2</v>
      </c>
      <c r="M209" s="317">
        <f t="shared" si="61"/>
        <v>0</v>
      </c>
      <c r="N209" s="317">
        <f t="shared" si="62"/>
        <v>418.2</v>
      </c>
    </row>
    <row r="210" spans="1:14" s="44" customFormat="1" ht="39" outlineLevel="3" thickBot="1">
      <c r="A210" s="301" t="s">
        <v>1594</v>
      </c>
      <c r="B210" s="121" t="s">
        <v>987</v>
      </c>
      <c r="C210" s="244" t="s">
        <v>844</v>
      </c>
      <c r="D210" s="47" t="s">
        <v>379</v>
      </c>
      <c r="E210" s="48" t="s">
        <v>380</v>
      </c>
      <c r="F210" s="317">
        <v>350</v>
      </c>
      <c r="G210" s="317"/>
      <c r="H210" s="317">
        <v>350</v>
      </c>
      <c r="I210" s="317">
        <v>350</v>
      </c>
      <c r="J210" s="317">
        <v>350</v>
      </c>
      <c r="L210" s="317">
        <f t="shared" si="60"/>
        <v>357</v>
      </c>
      <c r="M210" s="317">
        <f t="shared" si="61"/>
        <v>0</v>
      </c>
      <c r="N210" s="317">
        <f t="shared" si="62"/>
        <v>357</v>
      </c>
    </row>
    <row r="211" spans="1:14" s="44" customFormat="1" ht="51.75" outlineLevel="3" thickBot="1">
      <c r="A211" s="301" t="s">
        <v>1594</v>
      </c>
      <c r="B211" s="121"/>
      <c r="C211" s="244" t="s">
        <v>1471</v>
      </c>
      <c r="D211" s="47" t="s">
        <v>1472</v>
      </c>
      <c r="E211" s="250" t="s">
        <v>1473</v>
      </c>
      <c r="F211" s="317">
        <v>468</v>
      </c>
      <c r="G211" s="317"/>
      <c r="H211" s="317">
        <f t="shared" si="55"/>
        <v>631.80000000000007</v>
      </c>
      <c r="I211" s="317">
        <f t="shared" ref="I211:I214" si="63">F211*0.95</f>
        <v>444.59999999999997</v>
      </c>
      <c r="J211" s="317">
        <f t="shared" si="58"/>
        <v>374.40000000000003</v>
      </c>
      <c r="L211" s="317">
        <f t="shared" si="60"/>
        <v>477.36</v>
      </c>
      <c r="M211" s="317">
        <f t="shared" si="61"/>
        <v>0</v>
      </c>
      <c r="N211" s="317">
        <f t="shared" si="62"/>
        <v>644.43600000000004</v>
      </c>
    </row>
    <row r="212" spans="1:14" s="44" customFormat="1" ht="51.75" outlineLevel="3" thickBot="1">
      <c r="A212" s="301"/>
      <c r="B212" s="121" t="s">
        <v>989</v>
      </c>
      <c r="C212" s="244" t="s">
        <v>1588</v>
      </c>
      <c r="D212" s="124" t="s">
        <v>1590</v>
      </c>
      <c r="E212" s="250" t="s">
        <v>1473</v>
      </c>
      <c r="F212" s="317">
        <v>186</v>
      </c>
      <c r="G212" s="317"/>
      <c r="H212" s="317">
        <f t="shared" si="55"/>
        <v>251.10000000000002</v>
      </c>
      <c r="I212" s="317">
        <f t="shared" ref="I212:I213" si="64">F212*0.97</f>
        <v>180.42</v>
      </c>
      <c r="J212" s="317">
        <f t="shared" ref="J212:J213" si="65">F212*0.93</f>
        <v>172.98000000000002</v>
      </c>
      <c r="L212" s="317">
        <f t="shared" si="60"/>
        <v>189.72</v>
      </c>
      <c r="M212" s="317">
        <f t="shared" si="61"/>
        <v>0</v>
      </c>
      <c r="N212" s="317">
        <f t="shared" si="62"/>
        <v>256.12200000000001</v>
      </c>
    </row>
    <row r="213" spans="1:14" s="44" customFormat="1" ht="51.75" outlineLevel="3" thickBot="1">
      <c r="A213" s="301"/>
      <c r="B213" s="121" t="s">
        <v>989</v>
      </c>
      <c r="C213" s="244" t="s">
        <v>1589</v>
      </c>
      <c r="D213" s="124" t="s">
        <v>1672</v>
      </c>
      <c r="E213" s="250" t="s">
        <v>1473</v>
      </c>
      <c r="F213" s="317">
        <v>186</v>
      </c>
      <c r="G213" s="317"/>
      <c r="H213" s="317">
        <f t="shared" si="55"/>
        <v>251.10000000000002</v>
      </c>
      <c r="I213" s="317">
        <f t="shared" si="64"/>
        <v>180.42</v>
      </c>
      <c r="J213" s="317">
        <f t="shared" si="65"/>
        <v>172.98000000000002</v>
      </c>
      <c r="L213" s="317">
        <f t="shared" si="60"/>
        <v>189.72</v>
      </c>
      <c r="M213" s="317">
        <f t="shared" si="61"/>
        <v>0</v>
      </c>
      <c r="N213" s="317">
        <f t="shared" si="62"/>
        <v>256.12200000000001</v>
      </c>
    </row>
    <row r="214" spans="1:14" ht="35.25" customHeight="1" outlineLevel="2" thickBot="1">
      <c r="A214" s="301" t="s">
        <v>1594</v>
      </c>
      <c r="B214" s="121"/>
      <c r="C214" s="46" t="s">
        <v>641</v>
      </c>
      <c r="D214" s="47" t="s">
        <v>383</v>
      </c>
      <c r="E214" s="48" t="s">
        <v>384</v>
      </c>
      <c r="F214" s="317">
        <v>290</v>
      </c>
      <c r="G214" s="317"/>
      <c r="H214" s="317">
        <f t="shared" si="55"/>
        <v>391.5</v>
      </c>
      <c r="I214" s="317">
        <f t="shared" si="63"/>
        <v>275.5</v>
      </c>
      <c r="J214" s="317">
        <f t="shared" si="58"/>
        <v>232</v>
      </c>
      <c r="L214" s="317">
        <f t="shared" si="60"/>
        <v>295.8</v>
      </c>
      <c r="M214" s="317">
        <f t="shared" si="61"/>
        <v>0</v>
      </c>
      <c r="N214" s="317">
        <f t="shared" si="62"/>
        <v>399.33</v>
      </c>
    </row>
    <row r="215" spans="1:14" s="44" customFormat="1" ht="13.5" outlineLevel="3" thickBot="1">
      <c r="A215" s="301" t="s">
        <v>1594</v>
      </c>
      <c r="B215" s="121"/>
      <c r="C215" s="287" t="s">
        <v>1424</v>
      </c>
      <c r="D215" s="288" t="s">
        <v>1425</v>
      </c>
      <c r="E215" s="59" t="s">
        <v>1123</v>
      </c>
      <c r="F215" s="317"/>
      <c r="G215" s="317"/>
      <c r="H215" s="317"/>
      <c r="I215" s="317"/>
      <c r="J215" s="317"/>
      <c r="L215" s="317">
        <f t="shared" si="60"/>
        <v>0</v>
      </c>
      <c r="M215" s="317">
        <f t="shared" si="61"/>
        <v>0</v>
      </c>
      <c r="N215" s="317">
        <f t="shared" si="62"/>
        <v>0</v>
      </c>
    </row>
    <row r="216" spans="1:14" s="44" customFormat="1" ht="39" outlineLevel="3" thickBot="1">
      <c r="A216" s="301" t="s">
        <v>1594</v>
      </c>
      <c r="B216" s="121"/>
      <c r="C216" s="46" t="s">
        <v>631</v>
      </c>
      <c r="D216" s="49" t="s">
        <v>385</v>
      </c>
      <c r="E216" s="48" t="s">
        <v>386</v>
      </c>
      <c r="F216" s="317">
        <v>226</v>
      </c>
      <c r="G216" s="317"/>
      <c r="H216" s="317">
        <f t="shared" si="55"/>
        <v>305.10000000000002</v>
      </c>
      <c r="I216" s="317">
        <f t="shared" ref="I216:I217" si="66">F216*0.95</f>
        <v>214.7</v>
      </c>
      <c r="J216" s="317">
        <f t="shared" ref="J216:J236" si="67">F216*0.8</f>
        <v>180.8</v>
      </c>
      <c r="L216" s="317">
        <f t="shared" si="60"/>
        <v>230.52</v>
      </c>
      <c r="M216" s="317">
        <f t="shared" si="61"/>
        <v>0</v>
      </c>
      <c r="N216" s="317">
        <f t="shared" si="62"/>
        <v>311.20200000000006</v>
      </c>
    </row>
    <row r="217" spans="1:14" s="44" customFormat="1" ht="36.75" customHeight="1" outlineLevel="3" thickBot="1">
      <c r="A217" s="301" t="s">
        <v>1594</v>
      </c>
      <c r="B217" s="121"/>
      <c r="C217" s="244" t="s">
        <v>1618</v>
      </c>
      <c r="D217" s="49" t="s">
        <v>1673</v>
      </c>
      <c r="E217" s="366" t="s">
        <v>1674</v>
      </c>
      <c r="F217" s="317">
        <v>260</v>
      </c>
      <c r="G217" s="317"/>
      <c r="H217" s="317">
        <f t="shared" si="55"/>
        <v>351</v>
      </c>
      <c r="I217" s="317">
        <f t="shared" si="66"/>
        <v>247</v>
      </c>
      <c r="J217" s="317">
        <f t="shared" si="67"/>
        <v>208</v>
      </c>
      <c r="L217" s="317">
        <f t="shared" si="60"/>
        <v>265.2</v>
      </c>
      <c r="M217" s="317">
        <f t="shared" si="61"/>
        <v>0</v>
      </c>
      <c r="N217" s="317">
        <f t="shared" si="62"/>
        <v>358.02</v>
      </c>
    </row>
    <row r="218" spans="1:14" s="44" customFormat="1" ht="35.25" customHeight="1" outlineLevel="3" thickBot="1">
      <c r="A218" s="301" t="s">
        <v>1594</v>
      </c>
      <c r="B218" s="121" t="s">
        <v>987</v>
      </c>
      <c r="C218" s="244" t="s">
        <v>1218</v>
      </c>
      <c r="D218" s="49" t="s">
        <v>387</v>
      </c>
      <c r="E218" s="66" t="s">
        <v>388</v>
      </c>
      <c r="F218" s="317">
        <v>280</v>
      </c>
      <c r="G218" s="317"/>
      <c r="H218" s="317">
        <v>280</v>
      </c>
      <c r="I218" s="317">
        <v>280</v>
      </c>
      <c r="J218" s="317">
        <v>280</v>
      </c>
      <c r="L218" s="317">
        <f t="shared" si="60"/>
        <v>285.60000000000002</v>
      </c>
      <c r="M218" s="317">
        <f t="shared" si="61"/>
        <v>0</v>
      </c>
      <c r="N218" s="317">
        <f t="shared" si="62"/>
        <v>285.60000000000002</v>
      </c>
    </row>
    <row r="219" spans="1:14" s="44" customFormat="1" ht="39" outlineLevel="3" thickBot="1">
      <c r="A219" s="301" t="s">
        <v>1594</v>
      </c>
      <c r="B219" s="121" t="s">
        <v>989</v>
      </c>
      <c r="C219" s="244" t="s">
        <v>846</v>
      </c>
      <c r="D219" s="49" t="s">
        <v>389</v>
      </c>
      <c r="E219" s="48" t="s">
        <v>390</v>
      </c>
      <c r="F219" s="317">
        <v>92</v>
      </c>
      <c r="G219" s="317"/>
      <c r="H219" s="317">
        <f t="shared" si="55"/>
        <v>124.2</v>
      </c>
      <c r="I219" s="317">
        <f>F219*0.97</f>
        <v>89.24</v>
      </c>
      <c r="J219" s="317">
        <f>F219*0.93</f>
        <v>85.56</v>
      </c>
      <c r="L219" s="317">
        <f t="shared" si="60"/>
        <v>93.84</v>
      </c>
      <c r="M219" s="317">
        <f t="shared" si="61"/>
        <v>0</v>
      </c>
      <c r="N219" s="317">
        <f t="shared" si="62"/>
        <v>126.68400000000001</v>
      </c>
    </row>
    <row r="220" spans="1:14" s="44" customFormat="1" ht="51.75" outlineLevel="3" thickBot="1">
      <c r="A220" s="301" t="s">
        <v>1594</v>
      </c>
      <c r="B220" s="121" t="s">
        <v>987</v>
      </c>
      <c r="C220" s="46" t="s">
        <v>632</v>
      </c>
      <c r="D220" s="49" t="s">
        <v>391</v>
      </c>
      <c r="E220" s="250" t="s">
        <v>1675</v>
      </c>
      <c r="F220" s="317">
        <v>250</v>
      </c>
      <c r="G220" s="317"/>
      <c r="H220" s="317">
        <v>250</v>
      </c>
      <c r="I220" s="317">
        <v>250</v>
      </c>
      <c r="J220" s="317">
        <v>250</v>
      </c>
      <c r="L220" s="317">
        <f t="shared" si="60"/>
        <v>255</v>
      </c>
      <c r="M220" s="317">
        <f t="shared" si="61"/>
        <v>0</v>
      </c>
      <c r="N220" s="317">
        <f t="shared" si="62"/>
        <v>255</v>
      </c>
    </row>
    <row r="221" spans="1:14" s="44" customFormat="1" ht="35.25" customHeight="1" outlineLevel="3" thickBot="1">
      <c r="A221" s="301" t="s">
        <v>1594</v>
      </c>
      <c r="B221" s="121" t="s">
        <v>989</v>
      </c>
      <c r="C221" s="244" t="s">
        <v>847</v>
      </c>
      <c r="D221" s="49" t="s">
        <v>392</v>
      </c>
      <c r="E221" s="66" t="s">
        <v>393</v>
      </c>
      <c r="F221" s="317">
        <v>77</v>
      </c>
      <c r="G221" s="317"/>
      <c r="H221" s="317">
        <f t="shared" si="55"/>
        <v>103.95</v>
      </c>
      <c r="I221" s="317">
        <f>F221*0.97</f>
        <v>74.69</v>
      </c>
      <c r="J221" s="317">
        <f>F221*0.93</f>
        <v>71.61</v>
      </c>
      <c r="L221" s="317">
        <f t="shared" si="60"/>
        <v>78.540000000000006</v>
      </c>
      <c r="M221" s="317">
        <f t="shared" si="61"/>
        <v>0</v>
      </c>
      <c r="N221" s="317">
        <f t="shared" si="62"/>
        <v>106.02900000000001</v>
      </c>
    </row>
    <row r="222" spans="1:14" s="44" customFormat="1" ht="31.5" customHeight="1" outlineLevel="3" thickBot="1">
      <c r="A222" s="301" t="s">
        <v>1594</v>
      </c>
      <c r="B222" s="121"/>
      <c r="C222" s="46" t="s">
        <v>630</v>
      </c>
      <c r="D222" s="49" t="s">
        <v>1219</v>
      </c>
      <c r="E222" s="66" t="s">
        <v>394</v>
      </c>
      <c r="F222" s="317">
        <v>290</v>
      </c>
      <c r="G222" s="317"/>
      <c r="H222" s="317">
        <f t="shared" si="55"/>
        <v>391.5</v>
      </c>
      <c r="I222" s="317">
        <f t="shared" ref="I222:I236" si="68">F222*0.95</f>
        <v>275.5</v>
      </c>
      <c r="J222" s="317">
        <f t="shared" si="67"/>
        <v>232</v>
      </c>
      <c r="L222" s="317">
        <f t="shared" si="60"/>
        <v>295.8</v>
      </c>
      <c r="M222" s="317">
        <f t="shared" si="61"/>
        <v>0</v>
      </c>
      <c r="N222" s="317">
        <f t="shared" si="62"/>
        <v>399.33</v>
      </c>
    </row>
    <row r="223" spans="1:14" s="44" customFormat="1" ht="33" customHeight="1" outlineLevel="3" thickBot="1">
      <c r="A223" s="301" t="s">
        <v>1594</v>
      </c>
      <c r="B223" s="121"/>
      <c r="C223" s="46" t="s">
        <v>629</v>
      </c>
      <c r="D223" s="49" t="s">
        <v>395</v>
      </c>
      <c r="E223" s="48" t="s">
        <v>396</v>
      </c>
      <c r="F223" s="317">
        <v>168</v>
      </c>
      <c r="G223" s="317"/>
      <c r="H223" s="317">
        <f t="shared" si="55"/>
        <v>226.8</v>
      </c>
      <c r="I223" s="317">
        <f t="shared" si="68"/>
        <v>159.6</v>
      </c>
      <c r="J223" s="317">
        <f t="shared" si="67"/>
        <v>134.4</v>
      </c>
      <c r="L223" s="317">
        <f t="shared" si="60"/>
        <v>171.36</v>
      </c>
      <c r="M223" s="317">
        <f t="shared" si="61"/>
        <v>0</v>
      </c>
      <c r="N223" s="317">
        <f t="shared" si="62"/>
        <v>231.33600000000001</v>
      </c>
    </row>
    <row r="224" spans="1:14" s="44" customFormat="1" ht="33" customHeight="1" outlineLevel="3" thickBot="1">
      <c r="A224" s="301" t="s">
        <v>1594</v>
      </c>
      <c r="B224" s="121"/>
      <c r="C224" s="244" t="s">
        <v>848</v>
      </c>
      <c r="D224" s="49" t="s">
        <v>397</v>
      </c>
      <c r="E224" s="48" t="s">
        <v>398</v>
      </c>
      <c r="F224" s="317">
        <v>210</v>
      </c>
      <c r="G224" s="317"/>
      <c r="H224" s="317">
        <f t="shared" si="55"/>
        <v>283.5</v>
      </c>
      <c r="I224" s="317">
        <f t="shared" si="68"/>
        <v>199.5</v>
      </c>
      <c r="J224" s="317">
        <f t="shared" si="67"/>
        <v>168</v>
      </c>
      <c r="L224" s="317">
        <f t="shared" si="60"/>
        <v>214.20000000000002</v>
      </c>
      <c r="M224" s="317">
        <f t="shared" si="61"/>
        <v>0</v>
      </c>
      <c r="N224" s="317">
        <f t="shared" si="62"/>
        <v>289.17</v>
      </c>
    </row>
    <row r="225" spans="1:14" s="44" customFormat="1" ht="39" outlineLevel="3" thickBot="1">
      <c r="A225" s="301" t="s">
        <v>1594</v>
      </c>
      <c r="B225" s="121" t="s">
        <v>989</v>
      </c>
      <c r="C225" s="244" t="s">
        <v>849</v>
      </c>
      <c r="D225" s="49" t="s">
        <v>399</v>
      </c>
      <c r="E225" s="48" t="s">
        <v>400</v>
      </c>
      <c r="F225" s="317">
        <v>160</v>
      </c>
      <c r="G225" s="317"/>
      <c r="H225" s="317">
        <f t="shared" si="55"/>
        <v>216</v>
      </c>
      <c r="I225" s="317">
        <f>F225*0.97</f>
        <v>155.19999999999999</v>
      </c>
      <c r="J225" s="317">
        <f>F225*0.93</f>
        <v>148.80000000000001</v>
      </c>
      <c r="L225" s="317">
        <f t="shared" si="60"/>
        <v>163.19999999999999</v>
      </c>
      <c r="M225" s="317">
        <f t="shared" si="61"/>
        <v>0</v>
      </c>
      <c r="N225" s="317">
        <f t="shared" si="62"/>
        <v>220.32</v>
      </c>
    </row>
    <row r="226" spans="1:14" s="44" customFormat="1" ht="39" outlineLevel="3" thickBot="1">
      <c r="A226" s="301" t="s">
        <v>1594</v>
      </c>
      <c r="B226" s="121"/>
      <c r="C226" s="244" t="s">
        <v>850</v>
      </c>
      <c r="D226" s="49" t="s">
        <v>401</v>
      </c>
      <c r="E226" s="48" t="s">
        <v>402</v>
      </c>
      <c r="F226" s="317">
        <v>438</v>
      </c>
      <c r="G226" s="317"/>
      <c r="H226" s="317">
        <f t="shared" si="55"/>
        <v>591.30000000000007</v>
      </c>
      <c r="I226" s="317">
        <f t="shared" si="68"/>
        <v>416.09999999999997</v>
      </c>
      <c r="J226" s="317">
        <f t="shared" si="67"/>
        <v>350.40000000000003</v>
      </c>
      <c r="L226" s="317">
        <f t="shared" si="60"/>
        <v>446.76</v>
      </c>
      <c r="M226" s="317">
        <f t="shared" si="61"/>
        <v>0</v>
      </c>
      <c r="N226" s="317">
        <f t="shared" si="62"/>
        <v>603.12600000000009</v>
      </c>
    </row>
    <row r="227" spans="1:14" s="44" customFormat="1" ht="26.25" outlineLevel="3" thickBot="1">
      <c r="A227" s="301" t="s">
        <v>1594</v>
      </c>
      <c r="B227" s="121"/>
      <c r="C227" s="46" t="s">
        <v>635</v>
      </c>
      <c r="D227" s="49" t="s">
        <v>403</v>
      </c>
      <c r="E227" s="48" t="s">
        <v>404</v>
      </c>
      <c r="F227" s="317">
        <v>198</v>
      </c>
      <c r="G227" s="317"/>
      <c r="H227" s="317">
        <f t="shared" si="55"/>
        <v>267.3</v>
      </c>
      <c r="I227" s="317">
        <f t="shared" si="68"/>
        <v>188.1</v>
      </c>
      <c r="J227" s="317">
        <f t="shared" si="67"/>
        <v>158.4</v>
      </c>
      <c r="L227" s="317">
        <f t="shared" si="60"/>
        <v>201.96</v>
      </c>
      <c r="M227" s="317">
        <f t="shared" si="61"/>
        <v>0</v>
      </c>
      <c r="N227" s="317">
        <f t="shared" si="62"/>
        <v>272.64600000000002</v>
      </c>
    </row>
    <row r="228" spans="1:14" s="44" customFormat="1" ht="39" outlineLevel="3" thickBot="1">
      <c r="A228" s="301" t="s">
        <v>1594</v>
      </c>
      <c r="B228" s="121" t="s">
        <v>989</v>
      </c>
      <c r="C228" s="244" t="s">
        <v>1220</v>
      </c>
      <c r="D228" s="49" t="s">
        <v>405</v>
      </c>
      <c r="E228" s="48" t="s">
        <v>406</v>
      </c>
      <c r="F228" s="317">
        <v>122</v>
      </c>
      <c r="G228" s="317"/>
      <c r="H228" s="317">
        <f t="shared" si="55"/>
        <v>164.70000000000002</v>
      </c>
      <c r="I228" s="317">
        <f>F228*0.97</f>
        <v>118.34</v>
      </c>
      <c r="J228" s="317">
        <f>F228*0.93</f>
        <v>113.46000000000001</v>
      </c>
      <c r="L228" s="317">
        <f t="shared" si="60"/>
        <v>124.44</v>
      </c>
      <c r="M228" s="317">
        <f t="shared" si="61"/>
        <v>0</v>
      </c>
      <c r="N228" s="317">
        <f t="shared" si="62"/>
        <v>167.99400000000003</v>
      </c>
    </row>
    <row r="229" spans="1:14" s="44" customFormat="1" ht="26.25" outlineLevel="3" thickBot="1">
      <c r="A229" s="301" t="s">
        <v>1594</v>
      </c>
      <c r="B229" s="121"/>
      <c r="C229" s="46" t="s">
        <v>636</v>
      </c>
      <c r="D229" s="49" t="s">
        <v>407</v>
      </c>
      <c r="E229" s="66" t="s">
        <v>408</v>
      </c>
      <c r="F229" s="317">
        <v>518</v>
      </c>
      <c r="G229" s="317"/>
      <c r="H229" s="317">
        <f t="shared" ref="H229:H299" si="69">F229*1.35</f>
        <v>699.30000000000007</v>
      </c>
      <c r="I229" s="317">
        <f t="shared" si="68"/>
        <v>492.09999999999997</v>
      </c>
      <c r="J229" s="317">
        <f t="shared" si="67"/>
        <v>414.40000000000003</v>
      </c>
      <c r="L229" s="317">
        <f t="shared" si="60"/>
        <v>528.36</v>
      </c>
      <c r="M229" s="317">
        <f t="shared" si="61"/>
        <v>0</v>
      </c>
      <c r="N229" s="317">
        <f t="shared" si="62"/>
        <v>713.28600000000006</v>
      </c>
    </row>
    <row r="230" spans="1:14" s="44" customFormat="1" ht="26.25" outlineLevel="3" thickBot="1">
      <c r="A230" s="301" t="s">
        <v>1594</v>
      </c>
      <c r="B230" s="121"/>
      <c r="C230" s="244" t="s">
        <v>1221</v>
      </c>
      <c r="D230" s="49" t="s">
        <v>409</v>
      </c>
      <c r="E230" s="48" t="s">
        <v>410</v>
      </c>
      <c r="F230" s="317">
        <v>737</v>
      </c>
      <c r="G230" s="317"/>
      <c r="H230" s="317">
        <f t="shared" si="69"/>
        <v>994.95</v>
      </c>
      <c r="I230" s="317">
        <f t="shared" si="68"/>
        <v>700.15</v>
      </c>
      <c r="J230" s="317">
        <f t="shared" si="67"/>
        <v>589.6</v>
      </c>
      <c r="L230" s="317">
        <f t="shared" si="60"/>
        <v>751.74</v>
      </c>
      <c r="M230" s="317">
        <f t="shared" si="61"/>
        <v>0</v>
      </c>
      <c r="N230" s="317">
        <f t="shared" si="62"/>
        <v>1014.849</v>
      </c>
    </row>
    <row r="231" spans="1:14" s="44" customFormat="1" ht="39" outlineLevel="3" thickBot="1">
      <c r="A231" s="301" t="s">
        <v>1594</v>
      </c>
      <c r="B231" s="121"/>
      <c r="C231" s="46" t="s">
        <v>637</v>
      </c>
      <c r="D231" s="49" t="s">
        <v>411</v>
      </c>
      <c r="E231" s="66" t="s">
        <v>412</v>
      </c>
      <c r="F231" s="317">
        <v>292</v>
      </c>
      <c r="G231" s="317"/>
      <c r="H231" s="317">
        <f t="shared" si="69"/>
        <v>394.20000000000005</v>
      </c>
      <c r="I231" s="317">
        <f t="shared" si="68"/>
        <v>277.39999999999998</v>
      </c>
      <c r="J231" s="317">
        <f t="shared" si="67"/>
        <v>233.60000000000002</v>
      </c>
      <c r="L231" s="317">
        <f t="shared" si="60"/>
        <v>297.84000000000003</v>
      </c>
      <c r="M231" s="317">
        <f t="shared" si="61"/>
        <v>0</v>
      </c>
      <c r="N231" s="317">
        <f t="shared" si="62"/>
        <v>402.08400000000006</v>
      </c>
    </row>
    <row r="232" spans="1:14" s="44" customFormat="1" ht="26.25" outlineLevel="3" thickBot="1">
      <c r="A232" s="301" t="s">
        <v>1594</v>
      </c>
      <c r="B232" s="121" t="s">
        <v>989</v>
      </c>
      <c r="C232" s="244" t="s">
        <v>851</v>
      </c>
      <c r="D232" s="49" t="s">
        <v>413</v>
      </c>
      <c r="E232" s="250" t="s">
        <v>414</v>
      </c>
      <c r="F232" s="317">
        <v>90</v>
      </c>
      <c r="G232" s="317"/>
      <c r="H232" s="317">
        <f t="shared" si="69"/>
        <v>121.50000000000001</v>
      </c>
      <c r="I232" s="317">
        <f>F232*0.97</f>
        <v>87.3</v>
      </c>
      <c r="J232" s="317">
        <f>F232*0.93</f>
        <v>83.7</v>
      </c>
      <c r="L232" s="317">
        <f t="shared" si="60"/>
        <v>91.8</v>
      </c>
      <c r="M232" s="317">
        <f t="shared" si="61"/>
        <v>0</v>
      </c>
      <c r="N232" s="317">
        <f t="shared" si="62"/>
        <v>123.93000000000002</v>
      </c>
    </row>
    <row r="233" spans="1:14" s="44" customFormat="1" ht="51.75" outlineLevel="3" thickBot="1">
      <c r="A233" s="301" t="s">
        <v>1594</v>
      </c>
      <c r="B233" s="121"/>
      <c r="C233" s="244" t="s">
        <v>1483</v>
      </c>
      <c r="D233" s="49" t="s">
        <v>1484</v>
      </c>
      <c r="E233" s="250" t="s">
        <v>1485</v>
      </c>
      <c r="F233" s="317">
        <v>745</v>
      </c>
      <c r="G233" s="317"/>
      <c r="H233" s="317">
        <f t="shared" si="69"/>
        <v>1005.7500000000001</v>
      </c>
      <c r="I233" s="317">
        <f t="shared" si="68"/>
        <v>707.75</v>
      </c>
      <c r="J233" s="317">
        <f t="shared" si="67"/>
        <v>596</v>
      </c>
      <c r="L233" s="317">
        <f t="shared" si="60"/>
        <v>759.9</v>
      </c>
      <c r="M233" s="317">
        <f t="shared" si="61"/>
        <v>0</v>
      </c>
      <c r="N233" s="317">
        <f t="shared" si="62"/>
        <v>1025.8650000000002</v>
      </c>
    </row>
    <row r="234" spans="1:14" s="44" customFormat="1" ht="64.5" outlineLevel="3" thickBot="1">
      <c r="A234" s="301" t="s">
        <v>1594</v>
      </c>
      <c r="B234" s="121"/>
      <c r="C234" s="244" t="s">
        <v>1486</v>
      </c>
      <c r="D234" s="49" t="s">
        <v>1812</v>
      </c>
      <c r="E234" s="250" t="s">
        <v>1487</v>
      </c>
      <c r="F234" s="317">
        <v>284</v>
      </c>
      <c r="G234" s="317"/>
      <c r="H234" s="317">
        <f t="shared" si="69"/>
        <v>383.40000000000003</v>
      </c>
      <c r="I234" s="317">
        <f t="shared" si="68"/>
        <v>269.8</v>
      </c>
      <c r="J234" s="317">
        <f t="shared" si="67"/>
        <v>227.20000000000002</v>
      </c>
      <c r="L234" s="317">
        <f t="shared" si="60"/>
        <v>289.68</v>
      </c>
      <c r="M234" s="317">
        <f t="shared" si="61"/>
        <v>0</v>
      </c>
      <c r="N234" s="317">
        <f t="shared" si="62"/>
        <v>391.06800000000004</v>
      </c>
    </row>
    <row r="235" spans="1:14" s="44" customFormat="1" ht="39" outlineLevel="3" thickBot="1">
      <c r="A235" s="301" t="s">
        <v>1594</v>
      </c>
      <c r="B235" s="121"/>
      <c r="C235" s="244" t="s">
        <v>1488</v>
      </c>
      <c r="D235" s="49" t="s">
        <v>1489</v>
      </c>
      <c r="E235" s="250" t="s">
        <v>1490</v>
      </c>
      <c r="F235" s="317">
        <v>226</v>
      </c>
      <c r="G235" s="317"/>
      <c r="H235" s="317">
        <f t="shared" si="69"/>
        <v>305.10000000000002</v>
      </c>
      <c r="I235" s="317">
        <f t="shared" si="68"/>
        <v>214.7</v>
      </c>
      <c r="J235" s="317">
        <f t="shared" si="67"/>
        <v>180.8</v>
      </c>
      <c r="L235" s="317">
        <f t="shared" si="60"/>
        <v>230.52</v>
      </c>
      <c r="M235" s="317">
        <f t="shared" si="61"/>
        <v>0</v>
      </c>
      <c r="N235" s="317">
        <f t="shared" si="62"/>
        <v>311.20200000000006</v>
      </c>
    </row>
    <row r="236" spans="1:14" s="44" customFormat="1" ht="64.5" outlineLevel="3" thickBot="1">
      <c r="A236" s="301" t="s">
        <v>1594</v>
      </c>
      <c r="B236" s="121"/>
      <c r="C236" s="244" t="s">
        <v>1491</v>
      </c>
      <c r="D236" s="49" t="s">
        <v>1813</v>
      </c>
      <c r="E236" s="250" t="s">
        <v>1492</v>
      </c>
      <c r="F236" s="317">
        <v>510</v>
      </c>
      <c r="G236" s="317"/>
      <c r="H236" s="317">
        <f t="shared" si="69"/>
        <v>688.5</v>
      </c>
      <c r="I236" s="317">
        <f t="shared" si="68"/>
        <v>484.5</v>
      </c>
      <c r="J236" s="317">
        <f t="shared" si="67"/>
        <v>408</v>
      </c>
      <c r="L236" s="317">
        <f t="shared" si="60"/>
        <v>520.20000000000005</v>
      </c>
      <c r="M236" s="317">
        <f t="shared" si="61"/>
        <v>0</v>
      </c>
      <c r="N236" s="317">
        <f t="shared" si="62"/>
        <v>702.27</v>
      </c>
    </row>
    <row r="237" spans="1:14" s="44" customFormat="1" ht="64.5" outlineLevel="3" thickBot="1">
      <c r="A237" s="301" t="s">
        <v>1594</v>
      </c>
      <c r="B237" s="121" t="s">
        <v>989</v>
      </c>
      <c r="C237" s="244" t="s">
        <v>1557</v>
      </c>
      <c r="D237" s="49" t="s">
        <v>2089</v>
      </c>
      <c r="E237" s="250" t="s">
        <v>1559</v>
      </c>
      <c r="F237" s="317">
        <v>128</v>
      </c>
      <c r="G237" s="317"/>
      <c r="H237" s="317">
        <f t="shared" si="69"/>
        <v>172.8</v>
      </c>
      <c r="I237" s="317">
        <f t="shared" ref="I237:I238" si="70">F237*0.97</f>
        <v>124.16</v>
      </c>
      <c r="J237" s="317">
        <f t="shared" ref="J237:J238" si="71">F237*0.93</f>
        <v>119.04</v>
      </c>
      <c r="L237" s="317">
        <f t="shared" si="60"/>
        <v>130.56</v>
      </c>
      <c r="M237" s="317">
        <f t="shared" si="61"/>
        <v>0</v>
      </c>
      <c r="N237" s="317">
        <f t="shared" si="62"/>
        <v>176.25600000000003</v>
      </c>
    </row>
    <row r="238" spans="1:14" s="44" customFormat="1" ht="60.75" outlineLevel="3" thickBot="1">
      <c r="A238" s="379" t="s">
        <v>1594</v>
      </c>
      <c r="B238" s="437" t="s">
        <v>989</v>
      </c>
      <c r="C238" s="260" t="s">
        <v>1558</v>
      </c>
      <c r="D238" s="54" t="s">
        <v>1676</v>
      </c>
      <c r="E238" s="350" t="s">
        <v>1677</v>
      </c>
      <c r="F238" s="317">
        <v>166</v>
      </c>
      <c r="G238" s="317"/>
      <c r="H238" s="317">
        <f t="shared" si="69"/>
        <v>224.10000000000002</v>
      </c>
      <c r="I238" s="317">
        <f t="shared" si="70"/>
        <v>161.01999999999998</v>
      </c>
      <c r="J238" s="317">
        <f t="shared" si="71"/>
        <v>154.38</v>
      </c>
      <c r="L238" s="317">
        <f t="shared" si="60"/>
        <v>169.32</v>
      </c>
      <c r="M238" s="317">
        <f t="shared" si="61"/>
        <v>0</v>
      </c>
      <c r="N238" s="317">
        <f t="shared" si="62"/>
        <v>228.58200000000002</v>
      </c>
    </row>
    <row r="239" spans="1:14" s="44" customFormat="1" ht="13.5" outlineLevel="3" thickBot="1">
      <c r="A239" s="380"/>
      <c r="B239" s="438"/>
      <c r="C239" s="57" t="s">
        <v>2034</v>
      </c>
      <c r="D239" s="252" t="s">
        <v>2035</v>
      </c>
      <c r="E239" s="439"/>
      <c r="F239" s="317"/>
      <c r="G239" s="317"/>
      <c r="H239" s="317"/>
      <c r="I239" s="317"/>
      <c r="J239" s="317"/>
      <c r="L239" s="317">
        <f t="shared" si="60"/>
        <v>0</v>
      </c>
      <c r="M239" s="317">
        <f t="shared" si="61"/>
        <v>0</v>
      </c>
      <c r="N239" s="317">
        <f t="shared" si="62"/>
        <v>0</v>
      </c>
    </row>
    <row r="240" spans="1:14" s="44" customFormat="1" ht="26.25" outlineLevel="3" thickBot="1">
      <c r="A240" s="380"/>
      <c r="B240" s="438"/>
      <c r="C240" s="244" t="s">
        <v>2000</v>
      </c>
      <c r="D240" s="54" t="s">
        <v>2001</v>
      </c>
      <c r="E240" s="439"/>
      <c r="F240" s="317">
        <v>109</v>
      </c>
      <c r="G240" s="317"/>
      <c r="H240" s="317">
        <f t="shared" ref="H240:H256" si="72">F240*1.35</f>
        <v>147.15</v>
      </c>
      <c r="I240" s="317">
        <f>F240*0.97</f>
        <v>105.73</v>
      </c>
      <c r="J240" s="317">
        <f>F240*0.92</f>
        <v>100.28</v>
      </c>
      <c r="L240" s="317">
        <f t="shared" si="60"/>
        <v>111.18</v>
      </c>
      <c r="M240" s="317">
        <f t="shared" si="61"/>
        <v>0</v>
      </c>
      <c r="N240" s="317">
        <f t="shared" si="62"/>
        <v>150.09300000000002</v>
      </c>
    </row>
    <row r="241" spans="1:14" s="44" customFormat="1" ht="26.25" outlineLevel="3" thickBot="1">
      <c r="A241" s="380"/>
      <c r="B241" s="438"/>
      <c r="C241" s="244" t="s">
        <v>2002</v>
      </c>
      <c r="D241" s="54" t="s">
        <v>2003</v>
      </c>
      <c r="E241" s="439"/>
      <c r="F241" s="317">
        <v>109</v>
      </c>
      <c r="G241" s="317"/>
      <c r="H241" s="317">
        <f t="shared" si="72"/>
        <v>147.15</v>
      </c>
      <c r="I241" s="317">
        <f t="shared" ref="I241:I256" si="73">F241*0.97</f>
        <v>105.73</v>
      </c>
      <c r="J241" s="317">
        <f t="shared" ref="J241:J256" si="74">F241*0.92</f>
        <v>100.28</v>
      </c>
      <c r="L241" s="317">
        <f t="shared" si="60"/>
        <v>111.18</v>
      </c>
      <c r="M241" s="317">
        <f t="shared" si="61"/>
        <v>0</v>
      </c>
      <c r="N241" s="317">
        <f t="shared" si="62"/>
        <v>150.09300000000002</v>
      </c>
    </row>
    <row r="242" spans="1:14" s="44" customFormat="1" ht="26.25" outlineLevel="3" thickBot="1">
      <c r="A242" s="380"/>
      <c r="B242" s="438"/>
      <c r="C242" s="244" t="s">
        <v>2004</v>
      </c>
      <c r="D242" s="54" t="s">
        <v>2005</v>
      </c>
      <c r="E242" s="439"/>
      <c r="F242" s="317">
        <v>109</v>
      </c>
      <c r="G242" s="317"/>
      <c r="H242" s="317">
        <f t="shared" si="72"/>
        <v>147.15</v>
      </c>
      <c r="I242" s="317">
        <f t="shared" si="73"/>
        <v>105.73</v>
      </c>
      <c r="J242" s="317">
        <f t="shared" si="74"/>
        <v>100.28</v>
      </c>
      <c r="L242" s="317">
        <f t="shared" si="60"/>
        <v>111.18</v>
      </c>
      <c r="M242" s="317">
        <f t="shared" si="61"/>
        <v>0</v>
      </c>
      <c r="N242" s="317">
        <f t="shared" si="62"/>
        <v>150.09300000000002</v>
      </c>
    </row>
    <row r="243" spans="1:14" s="44" customFormat="1" ht="26.25" outlineLevel="3" thickBot="1">
      <c r="A243" s="380"/>
      <c r="B243" s="438"/>
      <c r="C243" s="244" t="s">
        <v>2006</v>
      </c>
      <c r="D243" s="54" t="s">
        <v>2007</v>
      </c>
      <c r="E243" s="439"/>
      <c r="F243" s="317">
        <v>103.5</v>
      </c>
      <c r="G243" s="317"/>
      <c r="H243" s="317">
        <f t="shared" si="72"/>
        <v>139.72500000000002</v>
      </c>
      <c r="I243" s="317">
        <f t="shared" si="73"/>
        <v>100.395</v>
      </c>
      <c r="J243" s="317">
        <f t="shared" si="74"/>
        <v>95.22</v>
      </c>
      <c r="L243" s="317">
        <f t="shared" si="60"/>
        <v>105.57000000000001</v>
      </c>
      <c r="M243" s="317">
        <f t="shared" si="61"/>
        <v>0</v>
      </c>
      <c r="N243" s="317">
        <f t="shared" si="62"/>
        <v>142.51950000000002</v>
      </c>
    </row>
    <row r="244" spans="1:14" s="44" customFormat="1" ht="26.25" outlineLevel="3" thickBot="1">
      <c r="A244" s="380"/>
      <c r="B244" s="438"/>
      <c r="C244" s="244" t="s">
        <v>2008</v>
      </c>
      <c r="D244" s="54" t="s">
        <v>2009</v>
      </c>
      <c r="E244" s="439"/>
      <c r="F244" s="317">
        <v>103.5</v>
      </c>
      <c r="G244" s="317"/>
      <c r="H244" s="317">
        <f t="shared" si="72"/>
        <v>139.72500000000002</v>
      </c>
      <c r="I244" s="317">
        <f t="shared" si="73"/>
        <v>100.395</v>
      </c>
      <c r="J244" s="317">
        <f t="shared" si="74"/>
        <v>95.22</v>
      </c>
      <c r="L244" s="317">
        <f t="shared" si="60"/>
        <v>105.57000000000001</v>
      </c>
      <c r="M244" s="317">
        <f t="shared" si="61"/>
        <v>0</v>
      </c>
      <c r="N244" s="317">
        <f t="shared" si="62"/>
        <v>142.51950000000002</v>
      </c>
    </row>
    <row r="245" spans="1:14" s="44" customFormat="1" ht="26.25" outlineLevel="3" thickBot="1">
      <c r="A245" s="380"/>
      <c r="B245" s="438"/>
      <c r="C245" s="244" t="s">
        <v>2010</v>
      </c>
      <c r="D245" s="54" t="s">
        <v>2011</v>
      </c>
      <c r="E245" s="439"/>
      <c r="F245" s="317">
        <v>103.5</v>
      </c>
      <c r="G245" s="317"/>
      <c r="H245" s="317">
        <f t="shared" si="72"/>
        <v>139.72500000000002</v>
      </c>
      <c r="I245" s="317">
        <f t="shared" si="73"/>
        <v>100.395</v>
      </c>
      <c r="J245" s="317">
        <f t="shared" si="74"/>
        <v>95.22</v>
      </c>
      <c r="L245" s="317">
        <f t="shared" si="60"/>
        <v>105.57000000000001</v>
      </c>
      <c r="M245" s="317">
        <f t="shared" si="61"/>
        <v>0</v>
      </c>
      <c r="N245" s="317">
        <f t="shared" si="62"/>
        <v>142.51950000000002</v>
      </c>
    </row>
    <row r="246" spans="1:14" s="44" customFormat="1" ht="26.25" outlineLevel="3" thickBot="1">
      <c r="A246" s="380"/>
      <c r="B246" s="438"/>
      <c r="C246" s="244" t="s">
        <v>2012</v>
      </c>
      <c r="D246" s="54" t="s">
        <v>2013</v>
      </c>
      <c r="E246" s="439"/>
      <c r="F246" s="317">
        <v>109</v>
      </c>
      <c r="G246" s="317"/>
      <c r="H246" s="317">
        <f t="shared" si="72"/>
        <v>147.15</v>
      </c>
      <c r="I246" s="317">
        <f t="shared" si="73"/>
        <v>105.73</v>
      </c>
      <c r="J246" s="317">
        <f t="shared" si="74"/>
        <v>100.28</v>
      </c>
      <c r="L246" s="317">
        <f t="shared" si="60"/>
        <v>111.18</v>
      </c>
      <c r="M246" s="317">
        <f t="shared" si="61"/>
        <v>0</v>
      </c>
      <c r="N246" s="317">
        <f t="shared" si="62"/>
        <v>150.09300000000002</v>
      </c>
    </row>
    <row r="247" spans="1:14" s="44" customFormat="1" ht="26.25" outlineLevel="3" thickBot="1">
      <c r="A247" s="380"/>
      <c r="B247" s="438"/>
      <c r="C247" s="244" t="s">
        <v>2014</v>
      </c>
      <c r="D247" s="54" t="s">
        <v>2015</v>
      </c>
      <c r="E247" s="439"/>
      <c r="F247" s="317">
        <v>109</v>
      </c>
      <c r="G247" s="317"/>
      <c r="H247" s="317">
        <f t="shared" si="72"/>
        <v>147.15</v>
      </c>
      <c r="I247" s="317">
        <f t="shared" si="73"/>
        <v>105.73</v>
      </c>
      <c r="J247" s="317">
        <f t="shared" si="74"/>
        <v>100.28</v>
      </c>
      <c r="L247" s="317">
        <f t="shared" si="60"/>
        <v>111.18</v>
      </c>
      <c r="M247" s="317">
        <f t="shared" si="61"/>
        <v>0</v>
      </c>
      <c r="N247" s="317">
        <f t="shared" si="62"/>
        <v>150.09300000000002</v>
      </c>
    </row>
    <row r="248" spans="1:14" s="44" customFormat="1" ht="26.25" outlineLevel="3" thickBot="1">
      <c r="A248" s="380"/>
      <c r="B248" s="438"/>
      <c r="C248" s="244" t="s">
        <v>2016</v>
      </c>
      <c r="D248" s="54" t="s">
        <v>2017</v>
      </c>
      <c r="E248" s="439"/>
      <c r="F248" s="317">
        <v>109</v>
      </c>
      <c r="G248" s="317"/>
      <c r="H248" s="317">
        <f t="shared" si="72"/>
        <v>147.15</v>
      </c>
      <c r="I248" s="317">
        <f t="shared" si="73"/>
        <v>105.73</v>
      </c>
      <c r="J248" s="317">
        <f t="shared" si="74"/>
        <v>100.28</v>
      </c>
      <c r="L248" s="317">
        <f t="shared" si="60"/>
        <v>111.18</v>
      </c>
      <c r="M248" s="317">
        <f t="shared" si="61"/>
        <v>0</v>
      </c>
      <c r="N248" s="317">
        <f t="shared" si="62"/>
        <v>150.09300000000002</v>
      </c>
    </row>
    <row r="249" spans="1:14" s="44" customFormat="1" ht="26.25" outlineLevel="3" thickBot="1">
      <c r="A249" s="380"/>
      <c r="B249" s="438"/>
      <c r="C249" s="244" t="s">
        <v>2018</v>
      </c>
      <c r="D249" s="54" t="s">
        <v>2019</v>
      </c>
      <c r="E249" s="439"/>
      <c r="F249" s="317">
        <v>109</v>
      </c>
      <c r="G249" s="317"/>
      <c r="H249" s="317">
        <f t="shared" si="72"/>
        <v>147.15</v>
      </c>
      <c r="I249" s="317">
        <f t="shared" si="73"/>
        <v>105.73</v>
      </c>
      <c r="J249" s="317">
        <f t="shared" si="74"/>
        <v>100.28</v>
      </c>
      <c r="L249" s="317">
        <f t="shared" si="60"/>
        <v>111.18</v>
      </c>
      <c r="M249" s="317">
        <f t="shared" si="61"/>
        <v>0</v>
      </c>
      <c r="N249" s="317">
        <f t="shared" si="62"/>
        <v>150.09300000000002</v>
      </c>
    </row>
    <row r="250" spans="1:14" s="44" customFormat="1" ht="26.25" outlineLevel="3" thickBot="1">
      <c r="A250" s="380"/>
      <c r="B250" s="438"/>
      <c r="C250" s="244" t="s">
        <v>2020</v>
      </c>
      <c r="D250" s="54" t="s">
        <v>2021</v>
      </c>
      <c r="E250" s="439"/>
      <c r="F250" s="317">
        <v>109</v>
      </c>
      <c r="G250" s="317"/>
      <c r="H250" s="317">
        <f t="shared" si="72"/>
        <v>147.15</v>
      </c>
      <c r="I250" s="317">
        <f t="shared" si="73"/>
        <v>105.73</v>
      </c>
      <c r="J250" s="317">
        <f t="shared" si="74"/>
        <v>100.28</v>
      </c>
      <c r="L250" s="317">
        <f t="shared" si="60"/>
        <v>111.18</v>
      </c>
      <c r="M250" s="317">
        <f t="shared" si="61"/>
        <v>0</v>
      </c>
      <c r="N250" s="317">
        <f t="shared" si="62"/>
        <v>150.09300000000002</v>
      </c>
    </row>
    <row r="251" spans="1:14" s="44" customFormat="1" ht="26.25" outlineLevel="3" thickBot="1">
      <c r="A251" s="380"/>
      <c r="B251" s="438"/>
      <c r="C251" s="244" t="s">
        <v>2022</v>
      </c>
      <c r="D251" s="54" t="s">
        <v>2023</v>
      </c>
      <c r="E251" s="439"/>
      <c r="F251" s="317">
        <v>109</v>
      </c>
      <c r="G251" s="317"/>
      <c r="H251" s="317">
        <f t="shared" si="72"/>
        <v>147.15</v>
      </c>
      <c r="I251" s="317">
        <f t="shared" si="73"/>
        <v>105.73</v>
      </c>
      <c r="J251" s="317">
        <f t="shared" si="74"/>
        <v>100.28</v>
      </c>
      <c r="L251" s="317">
        <f t="shared" si="60"/>
        <v>111.18</v>
      </c>
      <c r="M251" s="317">
        <f t="shared" si="61"/>
        <v>0</v>
      </c>
      <c r="N251" s="317">
        <f t="shared" si="62"/>
        <v>150.09300000000002</v>
      </c>
    </row>
    <row r="252" spans="1:14" s="44" customFormat="1" ht="26.25" outlineLevel="3" thickBot="1">
      <c r="A252" s="380"/>
      <c r="B252" s="438"/>
      <c r="C252" s="244" t="s">
        <v>2024</v>
      </c>
      <c r="D252" s="54" t="s">
        <v>2025</v>
      </c>
      <c r="E252" s="439"/>
      <c r="F252" s="317">
        <v>109</v>
      </c>
      <c r="G252" s="317"/>
      <c r="H252" s="317">
        <f t="shared" si="72"/>
        <v>147.15</v>
      </c>
      <c r="I252" s="317">
        <f t="shared" si="73"/>
        <v>105.73</v>
      </c>
      <c r="J252" s="317">
        <f t="shared" si="74"/>
        <v>100.28</v>
      </c>
      <c r="L252" s="317">
        <f t="shared" si="60"/>
        <v>111.18</v>
      </c>
      <c r="M252" s="317">
        <f t="shared" si="61"/>
        <v>0</v>
      </c>
      <c r="N252" s="317">
        <f t="shared" si="62"/>
        <v>150.09300000000002</v>
      </c>
    </row>
    <row r="253" spans="1:14" s="44" customFormat="1" ht="26.25" outlineLevel="3" thickBot="1">
      <c r="A253" s="380"/>
      <c r="B253" s="438"/>
      <c r="C253" s="244" t="s">
        <v>2026</v>
      </c>
      <c r="D253" s="54" t="s">
        <v>2027</v>
      </c>
      <c r="E253" s="439"/>
      <c r="F253" s="317">
        <v>109</v>
      </c>
      <c r="G253" s="317"/>
      <c r="H253" s="317">
        <f t="shared" si="72"/>
        <v>147.15</v>
      </c>
      <c r="I253" s="317">
        <f t="shared" si="73"/>
        <v>105.73</v>
      </c>
      <c r="J253" s="317">
        <f t="shared" si="74"/>
        <v>100.28</v>
      </c>
      <c r="L253" s="317">
        <f t="shared" si="60"/>
        <v>111.18</v>
      </c>
      <c r="M253" s="317">
        <f t="shared" si="61"/>
        <v>0</v>
      </c>
      <c r="N253" s="317">
        <f t="shared" si="62"/>
        <v>150.09300000000002</v>
      </c>
    </row>
    <row r="254" spans="1:14" s="44" customFormat="1" ht="26.25" outlineLevel="3" thickBot="1">
      <c r="A254" s="380"/>
      <c r="B254" s="438"/>
      <c r="C254" s="244" t="s">
        <v>2028</v>
      </c>
      <c r="D254" s="54" t="s">
        <v>2029</v>
      </c>
      <c r="E254" s="439"/>
      <c r="F254" s="317">
        <v>139</v>
      </c>
      <c r="G254" s="317"/>
      <c r="H254" s="317">
        <f t="shared" si="72"/>
        <v>187.65</v>
      </c>
      <c r="I254" s="317">
        <f t="shared" si="73"/>
        <v>134.82999999999998</v>
      </c>
      <c r="J254" s="317">
        <f t="shared" si="74"/>
        <v>127.88000000000001</v>
      </c>
      <c r="L254" s="317">
        <f t="shared" si="60"/>
        <v>141.78</v>
      </c>
      <c r="M254" s="317">
        <f t="shared" si="61"/>
        <v>0</v>
      </c>
      <c r="N254" s="317">
        <f t="shared" si="62"/>
        <v>191.40300000000002</v>
      </c>
    </row>
    <row r="255" spans="1:14" s="44" customFormat="1" ht="26.25" outlineLevel="3" thickBot="1">
      <c r="A255" s="380"/>
      <c r="B255" s="438"/>
      <c r="C255" s="244" t="s">
        <v>2030</v>
      </c>
      <c r="D255" s="54" t="s">
        <v>2031</v>
      </c>
      <c r="E255" s="439"/>
      <c r="F255" s="317">
        <v>139</v>
      </c>
      <c r="G255" s="317"/>
      <c r="H255" s="317">
        <f t="shared" si="72"/>
        <v>187.65</v>
      </c>
      <c r="I255" s="317">
        <f t="shared" si="73"/>
        <v>134.82999999999998</v>
      </c>
      <c r="J255" s="317">
        <f t="shared" si="74"/>
        <v>127.88000000000001</v>
      </c>
      <c r="L255" s="317">
        <f t="shared" si="60"/>
        <v>141.78</v>
      </c>
      <c r="M255" s="317">
        <f t="shared" si="61"/>
        <v>0</v>
      </c>
      <c r="N255" s="317">
        <f t="shared" si="62"/>
        <v>191.40300000000002</v>
      </c>
    </row>
    <row r="256" spans="1:14" s="44" customFormat="1" ht="26.25" outlineLevel="3" thickBot="1">
      <c r="A256" s="380"/>
      <c r="B256" s="438"/>
      <c r="C256" s="244" t="s">
        <v>2032</v>
      </c>
      <c r="D256" s="54" t="s">
        <v>2033</v>
      </c>
      <c r="E256" s="439"/>
      <c r="F256" s="317">
        <v>188</v>
      </c>
      <c r="G256" s="317"/>
      <c r="H256" s="317">
        <f t="shared" si="72"/>
        <v>253.8</v>
      </c>
      <c r="I256" s="317">
        <f t="shared" si="73"/>
        <v>182.35999999999999</v>
      </c>
      <c r="J256" s="317">
        <f t="shared" si="74"/>
        <v>172.96</v>
      </c>
      <c r="L256" s="317">
        <f t="shared" si="60"/>
        <v>191.76</v>
      </c>
      <c r="M256" s="317">
        <f t="shared" si="61"/>
        <v>0</v>
      </c>
      <c r="N256" s="317">
        <f t="shared" si="62"/>
        <v>258.87600000000003</v>
      </c>
    </row>
    <row r="257" spans="1:14" s="44" customFormat="1" ht="15.75" outlineLevel="1" thickBot="1">
      <c r="A257" s="39"/>
      <c r="B257" s="364" t="s">
        <v>1390</v>
      </c>
      <c r="C257" s="269" t="s">
        <v>953</v>
      </c>
      <c r="D257" s="270"/>
      <c r="E257" s="392" t="s">
        <v>1123</v>
      </c>
      <c r="F257" s="317"/>
      <c r="G257" s="317"/>
      <c r="H257" s="317"/>
      <c r="I257" s="317"/>
      <c r="J257" s="317"/>
      <c r="L257" s="317">
        <f t="shared" si="60"/>
        <v>0</v>
      </c>
      <c r="M257" s="317">
        <f t="shared" si="61"/>
        <v>0</v>
      </c>
      <c r="N257" s="317">
        <f t="shared" si="62"/>
        <v>0</v>
      </c>
    </row>
    <row r="258" spans="1:14" s="44" customFormat="1" ht="26.25" outlineLevel="1" thickBot="1">
      <c r="A258" s="45"/>
      <c r="B258" s="121"/>
      <c r="C258" s="46" t="s">
        <v>625</v>
      </c>
      <c r="D258" s="47" t="s">
        <v>415</v>
      </c>
      <c r="E258" s="48" t="s">
        <v>416</v>
      </c>
      <c r="F258" s="317">
        <v>15.8</v>
      </c>
      <c r="G258" s="317"/>
      <c r="H258" s="317">
        <f t="shared" si="69"/>
        <v>21.330000000000002</v>
      </c>
      <c r="I258" s="317">
        <f t="shared" ref="I258:I275" si="75">F258*0.95</f>
        <v>15.01</v>
      </c>
      <c r="J258" s="317">
        <f t="shared" ref="J258:J275" si="76">F258*0.8</f>
        <v>12.64</v>
      </c>
      <c r="L258" s="317">
        <f t="shared" si="60"/>
        <v>16.116</v>
      </c>
      <c r="M258" s="317">
        <f t="shared" si="61"/>
        <v>0</v>
      </c>
      <c r="N258" s="317">
        <f t="shared" si="62"/>
        <v>21.756600000000002</v>
      </c>
    </row>
    <row r="259" spans="1:14" s="44" customFormat="1" ht="26.25" outlineLevel="1" thickBot="1">
      <c r="A259" s="45"/>
      <c r="B259" s="121"/>
      <c r="C259" s="46" t="s">
        <v>626</v>
      </c>
      <c r="D259" s="47" t="s">
        <v>417</v>
      </c>
      <c r="E259" s="48" t="s">
        <v>416</v>
      </c>
      <c r="F259" s="317">
        <v>41.1</v>
      </c>
      <c r="G259" s="317"/>
      <c r="H259" s="317">
        <f t="shared" si="69"/>
        <v>55.485000000000007</v>
      </c>
      <c r="I259" s="317">
        <f t="shared" si="75"/>
        <v>39.045000000000002</v>
      </c>
      <c r="J259" s="317">
        <f t="shared" si="76"/>
        <v>32.880000000000003</v>
      </c>
      <c r="L259" s="317">
        <f t="shared" si="60"/>
        <v>41.922000000000004</v>
      </c>
      <c r="M259" s="317">
        <f t="shared" si="61"/>
        <v>0</v>
      </c>
      <c r="N259" s="317">
        <f t="shared" si="62"/>
        <v>56.59470000000001</v>
      </c>
    </row>
    <row r="260" spans="1:14" s="44" customFormat="1" ht="26.25" outlineLevel="1" thickBot="1">
      <c r="A260" s="45"/>
      <c r="B260" s="121"/>
      <c r="C260" s="46" t="s">
        <v>627</v>
      </c>
      <c r="D260" s="47" t="s">
        <v>418</v>
      </c>
      <c r="E260" s="48" t="s">
        <v>419</v>
      </c>
      <c r="F260" s="317">
        <v>16.899999999999999</v>
      </c>
      <c r="G260" s="317"/>
      <c r="H260" s="317">
        <f t="shared" si="69"/>
        <v>22.815000000000001</v>
      </c>
      <c r="I260" s="317">
        <f t="shared" si="75"/>
        <v>16.054999999999996</v>
      </c>
      <c r="J260" s="317">
        <f t="shared" si="76"/>
        <v>13.52</v>
      </c>
      <c r="L260" s="317">
        <f t="shared" si="60"/>
        <v>17.238</v>
      </c>
      <c r="M260" s="317">
        <f t="shared" si="61"/>
        <v>0</v>
      </c>
      <c r="N260" s="317">
        <f t="shared" si="62"/>
        <v>23.2713</v>
      </c>
    </row>
    <row r="261" spans="1:14" s="44" customFormat="1" ht="26.25" outlineLevel="1" thickBot="1">
      <c r="A261" s="45"/>
      <c r="B261" s="121"/>
      <c r="C261" s="46" t="s">
        <v>628</v>
      </c>
      <c r="D261" s="47" t="s">
        <v>420</v>
      </c>
      <c r="E261" s="48" t="s">
        <v>419</v>
      </c>
      <c r="F261" s="317">
        <v>44.5</v>
      </c>
      <c r="G261" s="317"/>
      <c r="H261" s="317">
        <f t="shared" si="69"/>
        <v>60.075000000000003</v>
      </c>
      <c r="I261" s="317">
        <f t="shared" si="75"/>
        <v>42.274999999999999</v>
      </c>
      <c r="J261" s="317">
        <f t="shared" si="76"/>
        <v>35.6</v>
      </c>
      <c r="L261" s="317">
        <f t="shared" si="60"/>
        <v>45.39</v>
      </c>
      <c r="M261" s="317">
        <f t="shared" si="61"/>
        <v>0</v>
      </c>
      <c r="N261" s="317">
        <f t="shared" si="62"/>
        <v>61.276500000000006</v>
      </c>
    </row>
    <row r="262" spans="1:14" s="44" customFormat="1" ht="26.25" outlineLevel="1" thickBot="1">
      <c r="A262" s="45"/>
      <c r="B262" s="121"/>
      <c r="C262" s="244" t="s">
        <v>823</v>
      </c>
      <c r="D262" s="47" t="s">
        <v>421</v>
      </c>
      <c r="E262" s="48" t="s">
        <v>422</v>
      </c>
      <c r="F262" s="317">
        <v>550</v>
      </c>
      <c r="G262" s="317"/>
      <c r="H262" s="317">
        <f t="shared" si="69"/>
        <v>742.5</v>
      </c>
      <c r="I262" s="317">
        <f t="shared" si="75"/>
        <v>522.5</v>
      </c>
      <c r="J262" s="317">
        <f t="shared" si="76"/>
        <v>440</v>
      </c>
      <c r="L262" s="317">
        <f t="shared" si="60"/>
        <v>561</v>
      </c>
      <c r="M262" s="317">
        <f t="shared" si="61"/>
        <v>0</v>
      </c>
      <c r="N262" s="317">
        <f t="shared" si="62"/>
        <v>757.35</v>
      </c>
    </row>
    <row r="263" spans="1:14" s="44" customFormat="1" ht="26.25" outlineLevel="1" thickBot="1">
      <c r="A263" s="45"/>
      <c r="B263" s="121"/>
      <c r="C263" s="244" t="s">
        <v>824</v>
      </c>
      <c r="D263" s="47" t="s">
        <v>423</v>
      </c>
      <c r="E263" s="48" t="s">
        <v>422</v>
      </c>
      <c r="F263" s="317">
        <v>120</v>
      </c>
      <c r="G263" s="317"/>
      <c r="H263" s="317">
        <f t="shared" si="69"/>
        <v>162</v>
      </c>
      <c r="I263" s="317">
        <f t="shared" si="75"/>
        <v>114</v>
      </c>
      <c r="J263" s="317">
        <f t="shared" si="76"/>
        <v>96</v>
      </c>
      <c r="L263" s="317">
        <f t="shared" si="60"/>
        <v>122.4</v>
      </c>
      <c r="M263" s="317">
        <f t="shared" si="61"/>
        <v>0</v>
      </c>
      <c r="N263" s="317">
        <f t="shared" si="62"/>
        <v>165.24</v>
      </c>
    </row>
    <row r="264" spans="1:14" s="44" customFormat="1" ht="24.75" customHeight="1" outlineLevel="1" thickBot="1">
      <c r="A264" s="45"/>
      <c r="B264" s="121" t="s">
        <v>989</v>
      </c>
      <c r="C264" s="46" t="s">
        <v>622</v>
      </c>
      <c r="D264" s="49" t="s">
        <v>436</v>
      </c>
      <c r="E264" s="48" t="s">
        <v>437</v>
      </c>
      <c r="F264" s="317">
        <v>179</v>
      </c>
      <c r="G264" s="317"/>
      <c r="H264" s="317">
        <f t="shared" si="69"/>
        <v>241.65</v>
      </c>
      <c r="I264" s="317">
        <f>F264*0.97</f>
        <v>173.63</v>
      </c>
      <c r="J264" s="317">
        <f>F264*0.93</f>
        <v>166.47</v>
      </c>
      <c r="L264" s="317">
        <f t="shared" si="60"/>
        <v>182.58</v>
      </c>
      <c r="M264" s="317">
        <f t="shared" si="61"/>
        <v>0</v>
      </c>
      <c r="N264" s="317">
        <f t="shared" si="62"/>
        <v>246.483</v>
      </c>
    </row>
    <row r="265" spans="1:14" s="44" customFormat="1" ht="26.25" customHeight="1" outlineLevel="1" thickBot="1">
      <c r="A265" s="45"/>
      <c r="B265" s="121"/>
      <c r="C265" s="46" t="s">
        <v>621</v>
      </c>
      <c r="D265" s="49" t="s">
        <v>438</v>
      </c>
      <c r="E265" s="48" t="s">
        <v>439</v>
      </c>
      <c r="F265" s="317">
        <v>420</v>
      </c>
      <c r="G265" s="317"/>
      <c r="H265" s="317">
        <f t="shared" si="69"/>
        <v>567</v>
      </c>
      <c r="I265" s="317">
        <f t="shared" si="75"/>
        <v>399</v>
      </c>
      <c r="J265" s="317">
        <f t="shared" si="76"/>
        <v>336</v>
      </c>
      <c r="L265" s="317">
        <f t="shared" ref="L265:L328" si="77">F265*1.02</f>
        <v>428.40000000000003</v>
      </c>
      <c r="M265" s="317">
        <f t="shared" ref="M265:M328" si="78">G265*1.02</f>
        <v>0</v>
      </c>
      <c r="N265" s="317">
        <f t="shared" ref="N265:N328" si="79">H265*1.02</f>
        <v>578.34</v>
      </c>
    </row>
    <row r="266" spans="1:14" s="44" customFormat="1" ht="26.25" outlineLevel="1" thickBot="1">
      <c r="A266" s="45"/>
      <c r="B266" s="121"/>
      <c r="C266" s="46" t="s">
        <v>620</v>
      </c>
      <c r="D266" s="49" t="s">
        <v>440</v>
      </c>
      <c r="E266" s="48" t="s">
        <v>441</v>
      </c>
      <c r="F266" s="317">
        <v>215</v>
      </c>
      <c r="G266" s="317"/>
      <c r="H266" s="317">
        <f t="shared" si="69"/>
        <v>290.25</v>
      </c>
      <c r="I266" s="317">
        <f t="shared" si="75"/>
        <v>204.25</v>
      </c>
      <c r="J266" s="317">
        <f t="shared" si="76"/>
        <v>172</v>
      </c>
      <c r="L266" s="317">
        <f t="shared" si="77"/>
        <v>219.3</v>
      </c>
      <c r="M266" s="317">
        <f t="shared" si="78"/>
        <v>0</v>
      </c>
      <c r="N266" s="317">
        <f t="shared" si="79"/>
        <v>296.05500000000001</v>
      </c>
    </row>
    <row r="267" spans="1:14" s="44" customFormat="1" ht="26.25" outlineLevel="1" thickBot="1">
      <c r="A267" s="45"/>
      <c r="B267" s="121"/>
      <c r="C267" s="244" t="s">
        <v>1591</v>
      </c>
      <c r="D267" s="49" t="s">
        <v>1592</v>
      </c>
      <c r="E267" s="250" t="s">
        <v>1593</v>
      </c>
      <c r="F267" s="317">
        <v>355</v>
      </c>
      <c r="G267" s="317"/>
      <c r="H267" s="317">
        <f t="shared" si="69"/>
        <v>479.25000000000006</v>
      </c>
      <c r="I267" s="317">
        <f t="shared" si="75"/>
        <v>337.25</v>
      </c>
      <c r="J267" s="317">
        <f t="shared" si="76"/>
        <v>284</v>
      </c>
      <c r="L267" s="317">
        <f t="shared" si="77"/>
        <v>362.1</v>
      </c>
      <c r="M267" s="317">
        <f t="shared" si="78"/>
        <v>0</v>
      </c>
      <c r="N267" s="317">
        <f t="shared" si="79"/>
        <v>488.83500000000009</v>
      </c>
    </row>
    <row r="268" spans="1:14" s="44" customFormat="1" ht="39" outlineLevel="1" thickBot="1">
      <c r="A268" s="45"/>
      <c r="B268" s="121"/>
      <c r="C268" s="244" t="s">
        <v>1231</v>
      </c>
      <c r="D268" s="47" t="s">
        <v>424</v>
      </c>
      <c r="E268" s="48" t="s">
        <v>425</v>
      </c>
      <c r="F268" s="317">
        <v>855</v>
      </c>
      <c r="G268" s="317"/>
      <c r="H268" s="317">
        <f t="shared" si="69"/>
        <v>1154.25</v>
      </c>
      <c r="I268" s="317">
        <f t="shared" si="75"/>
        <v>812.25</v>
      </c>
      <c r="J268" s="317">
        <f t="shared" si="76"/>
        <v>684</v>
      </c>
      <c r="L268" s="317">
        <f t="shared" si="77"/>
        <v>872.1</v>
      </c>
      <c r="M268" s="317">
        <f t="shared" si="78"/>
        <v>0</v>
      </c>
      <c r="N268" s="317">
        <f t="shared" si="79"/>
        <v>1177.335</v>
      </c>
    </row>
    <row r="269" spans="1:14" s="44" customFormat="1" ht="26.25" outlineLevel="1" thickBot="1">
      <c r="A269" s="45"/>
      <c r="B269" s="121"/>
      <c r="C269" s="46" t="s">
        <v>623</v>
      </c>
      <c r="D269" s="47" t="s">
        <v>426</v>
      </c>
      <c r="E269" s="48" t="s">
        <v>427</v>
      </c>
      <c r="F269" s="317">
        <v>1780</v>
      </c>
      <c r="G269" s="317"/>
      <c r="H269" s="317">
        <f t="shared" si="69"/>
        <v>2403</v>
      </c>
      <c r="I269" s="317">
        <f t="shared" si="75"/>
        <v>1691</v>
      </c>
      <c r="J269" s="317">
        <f t="shared" si="76"/>
        <v>1424</v>
      </c>
      <c r="L269" s="317">
        <f t="shared" si="77"/>
        <v>1815.6000000000001</v>
      </c>
      <c r="M269" s="317">
        <f t="shared" si="78"/>
        <v>0</v>
      </c>
      <c r="N269" s="317">
        <f t="shared" si="79"/>
        <v>2451.06</v>
      </c>
    </row>
    <row r="270" spans="1:14" s="44" customFormat="1" ht="26.25" outlineLevel="1" thickBot="1">
      <c r="A270" s="45"/>
      <c r="B270" s="121"/>
      <c r="C270" s="46" t="s">
        <v>624</v>
      </c>
      <c r="D270" s="47" t="s">
        <v>428</v>
      </c>
      <c r="E270" s="48" t="s">
        <v>427</v>
      </c>
      <c r="F270" s="317">
        <v>2100</v>
      </c>
      <c r="G270" s="317"/>
      <c r="H270" s="317">
        <f t="shared" si="69"/>
        <v>2835</v>
      </c>
      <c r="I270" s="317">
        <f t="shared" si="75"/>
        <v>1995</v>
      </c>
      <c r="J270" s="317">
        <f t="shared" si="76"/>
        <v>1680</v>
      </c>
      <c r="L270" s="317">
        <f t="shared" si="77"/>
        <v>2142</v>
      </c>
      <c r="M270" s="317">
        <f t="shared" si="78"/>
        <v>0</v>
      </c>
      <c r="N270" s="317">
        <f t="shared" si="79"/>
        <v>2891.7000000000003</v>
      </c>
    </row>
    <row r="271" spans="1:14" s="44" customFormat="1" ht="26.25" outlineLevel="1" thickBot="1">
      <c r="A271" s="45"/>
      <c r="B271" s="121"/>
      <c r="C271" s="244" t="s">
        <v>1232</v>
      </c>
      <c r="D271" s="47" t="s">
        <v>429</v>
      </c>
      <c r="E271" s="48" t="s">
        <v>430</v>
      </c>
      <c r="F271" s="317">
        <v>2580</v>
      </c>
      <c r="G271" s="317"/>
      <c r="H271" s="317">
        <f t="shared" si="69"/>
        <v>3483.0000000000005</v>
      </c>
      <c r="I271" s="317">
        <f t="shared" si="75"/>
        <v>2451</v>
      </c>
      <c r="J271" s="317">
        <f t="shared" si="76"/>
        <v>2064</v>
      </c>
      <c r="L271" s="317">
        <f t="shared" si="77"/>
        <v>2631.6</v>
      </c>
      <c r="M271" s="317">
        <f t="shared" si="78"/>
        <v>0</v>
      </c>
      <c r="N271" s="317">
        <f t="shared" si="79"/>
        <v>3552.6600000000003</v>
      </c>
    </row>
    <row r="272" spans="1:14" s="44" customFormat="1" ht="26.25" outlineLevel="1" thickBot="1">
      <c r="A272" s="45"/>
      <c r="B272" s="121"/>
      <c r="C272" s="244" t="s">
        <v>1233</v>
      </c>
      <c r="D272" s="47" t="s">
        <v>431</v>
      </c>
      <c r="E272" s="48" t="s">
        <v>430</v>
      </c>
      <c r="F272" s="317">
        <v>2970</v>
      </c>
      <c r="G272" s="317"/>
      <c r="H272" s="317">
        <f t="shared" si="69"/>
        <v>4009.5000000000005</v>
      </c>
      <c r="I272" s="317">
        <f t="shared" si="75"/>
        <v>2821.5</v>
      </c>
      <c r="J272" s="317">
        <f t="shared" si="76"/>
        <v>2376</v>
      </c>
      <c r="L272" s="317">
        <f t="shared" si="77"/>
        <v>3029.4</v>
      </c>
      <c r="M272" s="317">
        <f t="shared" si="78"/>
        <v>0</v>
      </c>
      <c r="N272" s="317">
        <f t="shared" si="79"/>
        <v>4089.6900000000005</v>
      </c>
    </row>
    <row r="273" spans="1:14" s="44" customFormat="1" ht="39" outlineLevel="1" thickBot="1">
      <c r="A273" s="45"/>
      <c r="B273" s="121"/>
      <c r="C273" s="244" t="s">
        <v>1234</v>
      </c>
      <c r="D273" s="47" t="s">
        <v>432</v>
      </c>
      <c r="E273" s="48" t="s">
        <v>430</v>
      </c>
      <c r="F273" s="317">
        <v>2970</v>
      </c>
      <c r="G273" s="317"/>
      <c r="H273" s="317">
        <f t="shared" si="69"/>
        <v>4009.5000000000005</v>
      </c>
      <c r="I273" s="317">
        <f t="shared" si="75"/>
        <v>2821.5</v>
      </c>
      <c r="J273" s="317">
        <f t="shared" si="76"/>
        <v>2376</v>
      </c>
      <c r="L273" s="317">
        <f t="shared" si="77"/>
        <v>3029.4</v>
      </c>
      <c r="M273" s="317">
        <f t="shared" si="78"/>
        <v>0</v>
      </c>
      <c r="N273" s="317">
        <f t="shared" si="79"/>
        <v>4089.6900000000005</v>
      </c>
    </row>
    <row r="274" spans="1:14" s="44" customFormat="1" ht="51.75" outlineLevel="1" thickBot="1">
      <c r="A274" s="45"/>
      <c r="B274" s="121"/>
      <c r="C274" s="244" t="s">
        <v>825</v>
      </c>
      <c r="D274" s="47" t="s">
        <v>433</v>
      </c>
      <c r="E274" s="48" t="s">
        <v>434</v>
      </c>
      <c r="F274" s="317">
        <v>3130</v>
      </c>
      <c r="G274" s="317"/>
      <c r="H274" s="317">
        <f t="shared" si="69"/>
        <v>4225.5</v>
      </c>
      <c r="I274" s="317">
        <f t="shared" si="75"/>
        <v>2973.5</v>
      </c>
      <c r="J274" s="317">
        <f t="shared" si="76"/>
        <v>2504</v>
      </c>
      <c r="L274" s="317">
        <f t="shared" si="77"/>
        <v>3192.6</v>
      </c>
      <c r="M274" s="317">
        <f t="shared" si="78"/>
        <v>0</v>
      </c>
      <c r="N274" s="317">
        <f t="shared" si="79"/>
        <v>4310.01</v>
      </c>
    </row>
    <row r="275" spans="1:14" s="44" customFormat="1" ht="51.75" outlineLevel="1" thickBot="1">
      <c r="A275" s="45"/>
      <c r="B275" s="121"/>
      <c r="C275" s="244" t="s">
        <v>826</v>
      </c>
      <c r="D275" s="47" t="s">
        <v>435</v>
      </c>
      <c r="E275" s="48" t="s">
        <v>434</v>
      </c>
      <c r="F275" s="317">
        <v>3500</v>
      </c>
      <c r="G275" s="317"/>
      <c r="H275" s="317">
        <f t="shared" si="69"/>
        <v>4725</v>
      </c>
      <c r="I275" s="317">
        <f t="shared" si="75"/>
        <v>3325</v>
      </c>
      <c r="J275" s="317">
        <f t="shared" si="76"/>
        <v>2800</v>
      </c>
      <c r="L275" s="317">
        <f t="shared" si="77"/>
        <v>3570</v>
      </c>
      <c r="M275" s="317">
        <f t="shared" si="78"/>
        <v>0</v>
      </c>
      <c r="N275" s="317">
        <f t="shared" si="79"/>
        <v>4819.5</v>
      </c>
    </row>
    <row r="276" spans="1:14" ht="15.75" outlineLevel="1" thickBot="1">
      <c r="A276" s="56"/>
      <c r="B276" s="121" t="s">
        <v>1391</v>
      </c>
      <c r="C276" s="30" t="s">
        <v>954</v>
      </c>
      <c r="D276" s="31"/>
      <c r="E276" s="32" t="s">
        <v>1123</v>
      </c>
      <c r="F276" s="317"/>
      <c r="G276" s="317"/>
      <c r="H276" s="317"/>
      <c r="I276" s="317"/>
      <c r="J276" s="317"/>
      <c r="L276" s="317">
        <f t="shared" si="77"/>
        <v>0</v>
      </c>
      <c r="M276" s="317">
        <f t="shared" si="78"/>
        <v>0</v>
      </c>
      <c r="N276" s="317">
        <f t="shared" si="79"/>
        <v>0</v>
      </c>
    </row>
    <row r="277" spans="1:14" s="44" customFormat="1" ht="13.5" outlineLevel="2" thickBot="1">
      <c r="A277" s="69"/>
      <c r="B277" s="121"/>
      <c r="C277" s="57" t="s">
        <v>1392</v>
      </c>
      <c r="D277" s="58" t="s">
        <v>1128</v>
      </c>
      <c r="E277" s="59" t="s">
        <v>1123</v>
      </c>
      <c r="F277" s="317"/>
      <c r="G277" s="317"/>
      <c r="H277" s="317"/>
      <c r="I277" s="317"/>
      <c r="J277" s="317"/>
      <c r="L277" s="317">
        <f t="shared" si="77"/>
        <v>0</v>
      </c>
      <c r="M277" s="317">
        <f t="shared" si="78"/>
        <v>0</v>
      </c>
      <c r="N277" s="317">
        <f t="shared" si="79"/>
        <v>0</v>
      </c>
    </row>
    <row r="278" spans="1:14" s="44" customFormat="1" ht="26.25" outlineLevel="2" thickBot="1">
      <c r="A278" s="301" t="s">
        <v>1439</v>
      </c>
      <c r="B278" s="121"/>
      <c r="C278" s="70" t="s">
        <v>836</v>
      </c>
      <c r="D278" s="71" t="s">
        <v>462</v>
      </c>
      <c r="E278" s="72" t="s">
        <v>463</v>
      </c>
      <c r="F278" s="317">
        <v>33</v>
      </c>
      <c r="G278" s="317"/>
      <c r="H278" s="317">
        <f t="shared" si="69"/>
        <v>44.550000000000004</v>
      </c>
      <c r="I278" s="317">
        <f t="shared" ref="I278:I316" si="80">F278*0.95</f>
        <v>31.349999999999998</v>
      </c>
      <c r="J278" s="317">
        <f t="shared" ref="J278:J316" si="81">F278*0.8</f>
        <v>26.400000000000002</v>
      </c>
      <c r="L278" s="317">
        <f t="shared" si="77"/>
        <v>33.660000000000004</v>
      </c>
      <c r="M278" s="317">
        <f t="shared" si="78"/>
        <v>0</v>
      </c>
      <c r="N278" s="317">
        <f t="shared" si="79"/>
        <v>45.441000000000003</v>
      </c>
    </row>
    <row r="279" spans="1:14" s="44" customFormat="1" ht="26.25" outlineLevel="2" thickBot="1">
      <c r="A279" s="301" t="s">
        <v>1439</v>
      </c>
      <c r="B279" s="121"/>
      <c r="C279" s="46" t="s">
        <v>613</v>
      </c>
      <c r="D279" s="47" t="s">
        <v>466</v>
      </c>
      <c r="E279" s="48" t="s">
        <v>467</v>
      </c>
      <c r="F279" s="317">
        <v>41</v>
      </c>
      <c r="G279" s="317"/>
      <c r="H279" s="317">
        <f t="shared" si="69"/>
        <v>55.35</v>
      </c>
      <c r="I279" s="317">
        <f t="shared" si="80"/>
        <v>38.949999999999996</v>
      </c>
      <c r="J279" s="317">
        <f t="shared" si="81"/>
        <v>32.800000000000004</v>
      </c>
      <c r="L279" s="317">
        <f t="shared" si="77"/>
        <v>41.82</v>
      </c>
      <c r="M279" s="317">
        <f t="shared" si="78"/>
        <v>0</v>
      </c>
      <c r="N279" s="317">
        <f t="shared" si="79"/>
        <v>56.457000000000001</v>
      </c>
    </row>
    <row r="280" spans="1:14" s="44" customFormat="1" ht="26.25" outlineLevel="2" thickBot="1">
      <c r="A280" s="301" t="s">
        <v>1439</v>
      </c>
      <c r="B280" s="121"/>
      <c r="C280" s="46" t="s">
        <v>837</v>
      </c>
      <c r="D280" s="47" t="s">
        <v>464</v>
      </c>
      <c r="E280" s="48" t="s">
        <v>465</v>
      </c>
      <c r="F280" s="317">
        <v>34</v>
      </c>
      <c r="G280" s="317"/>
      <c r="H280" s="317">
        <f t="shared" si="69"/>
        <v>45.900000000000006</v>
      </c>
      <c r="I280" s="317">
        <f t="shared" si="80"/>
        <v>32.299999999999997</v>
      </c>
      <c r="J280" s="317">
        <f t="shared" si="81"/>
        <v>27.200000000000003</v>
      </c>
      <c r="L280" s="317">
        <f t="shared" si="77"/>
        <v>34.68</v>
      </c>
      <c r="M280" s="317">
        <f t="shared" si="78"/>
        <v>0</v>
      </c>
      <c r="N280" s="317">
        <f t="shared" si="79"/>
        <v>46.818000000000005</v>
      </c>
    </row>
    <row r="281" spans="1:14" s="44" customFormat="1" ht="26.25" outlineLevel="2" thickBot="1">
      <c r="A281" s="301" t="s">
        <v>1439</v>
      </c>
      <c r="B281" s="121"/>
      <c r="C281" s="46" t="s">
        <v>614</v>
      </c>
      <c r="D281" s="47" t="s">
        <v>468</v>
      </c>
      <c r="E281" s="48" t="s">
        <v>469</v>
      </c>
      <c r="F281" s="317">
        <v>58</v>
      </c>
      <c r="G281" s="317"/>
      <c r="H281" s="317">
        <f t="shared" si="69"/>
        <v>78.300000000000011</v>
      </c>
      <c r="I281" s="317">
        <f t="shared" si="80"/>
        <v>55.099999999999994</v>
      </c>
      <c r="J281" s="317">
        <f t="shared" si="81"/>
        <v>46.400000000000006</v>
      </c>
      <c r="L281" s="317">
        <f t="shared" si="77"/>
        <v>59.160000000000004</v>
      </c>
      <c r="M281" s="317">
        <f t="shared" si="78"/>
        <v>0</v>
      </c>
      <c r="N281" s="317">
        <f t="shared" si="79"/>
        <v>79.866000000000014</v>
      </c>
    </row>
    <row r="282" spans="1:14" s="44" customFormat="1" ht="26.25" outlineLevel="2" thickBot="1">
      <c r="A282" s="301" t="s">
        <v>1439</v>
      </c>
      <c r="B282" s="121"/>
      <c r="C282" s="46" t="s">
        <v>834</v>
      </c>
      <c r="D282" s="47" t="s">
        <v>476</v>
      </c>
      <c r="E282" s="48" t="s">
        <v>477</v>
      </c>
      <c r="F282" s="317">
        <v>146</v>
      </c>
      <c r="G282" s="317"/>
      <c r="H282" s="317">
        <f t="shared" si="69"/>
        <v>197.10000000000002</v>
      </c>
      <c r="I282" s="317">
        <f t="shared" si="80"/>
        <v>138.69999999999999</v>
      </c>
      <c r="J282" s="317">
        <f t="shared" si="81"/>
        <v>116.80000000000001</v>
      </c>
      <c r="L282" s="317">
        <f t="shared" si="77"/>
        <v>148.92000000000002</v>
      </c>
      <c r="M282" s="317">
        <f t="shared" si="78"/>
        <v>0</v>
      </c>
      <c r="N282" s="317">
        <f t="shared" si="79"/>
        <v>201.04200000000003</v>
      </c>
    </row>
    <row r="283" spans="1:14" s="44" customFormat="1" ht="26.25" outlineLevel="2" thickBot="1">
      <c r="A283" s="301" t="s">
        <v>1439</v>
      </c>
      <c r="B283" s="121"/>
      <c r="C283" s="46" t="s">
        <v>833</v>
      </c>
      <c r="D283" s="47" t="s">
        <v>474</v>
      </c>
      <c r="E283" s="48" t="s">
        <v>475</v>
      </c>
      <c r="F283" s="317">
        <v>190</v>
      </c>
      <c r="G283" s="317"/>
      <c r="H283" s="317">
        <f t="shared" si="69"/>
        <v>256.5</v>
      </c>
      <c r="I283" s="317">
        <f t="shared" si="80"/>
        <v>180.5</v>
      </c>
      <c r="J283" s="317">
        <f t="shared" si="81"/>
        <v>152</v>
      </c>
      <c r="L283" s="317">
        <f t="shared" si="77"/>
        <v>193.8</v>
      </c>
      <c r="M283" s="317">
        <f t="shared" si="78"/>
        <v>0</v>
      </c>
      <c r="N283" s="317">
        <f t="shared" si="79"/>
        <v>261.63</v>
      </c>
    </row>
    <row r="284" spans="1:14" s="44" customFormat="1" ht="26.25" outlineLevel="2" thickBot="1">
      <c r="A284" s="301" t="s">
        <v>1439</v>
      </c>
      <c r="B284" s="121"/>
      <c r="C284" s="244" t="s">
        <v>832</v>
      </c>
      <c r="D284" s="47" t="s">
        <v>479</v>
      </c>
      <c r="E284" s="48" t="s">
        <v>480</v>
      </c>
      <c r="F284" s="317">
        <v>165</v>
      </c>
      <c r="G284" s="317"/>
      <c r="H284" s="317">
        <f t="shared" si="69"/>
        <v>222.75000000000003</v>
      </c>
      <c r="I284" s="317">
        <f t="shared" si="80"/>
        <v>156.75</v>
      </c>
      <c r="J284" s="317">
        <f t="shared" si="81"/>
        <v>132</v>
      </c>
      <c r="L284" s="317">
        <f t="shared" si="77"/>
        <v>168.3</v>
      </c>
      <c r="M284" s="317">
        <f t="shared" si="78"/>
        <v>0</v>
      </c>
      <c r="N284" s="317">
        <f t="shared" si="79"/>
        <v>227.20500000000004</v>
      </c>
    </row>
    <row r="285" spans="1:14" s="44" customFormat="1" ht="26.25" outlineLevel="2" thickBot="1">
      <c r="A285" s="301" t="s">
        <v>1439</v>
      </c>
      <c r="B285" s="121"/>
      <c r="C285" s="46" t="s">
        <v>829</v>
      </c>
      <c r="D285" s="47" t="s">
        <v>487</v>
      </c>
      <c r="E285" s="48" t="s">
        <v>488</v>
      </c>
      <c r="F285" s="317">
        <v>252</v>
      </c>
      <c r="G285" s="317"/>
      <c r="H285" s="317">
        <f t="shared" si="69"/>
        <v>340.20000000000005</v>
      </c>
      <c r="I285" s="317">
        <f t="shared" si="80"/>
        <v>239.39999999999998</v>
      </c>
      <c r="J285" s="317">
        <f t="shared" si="81"/>
        <v>201.60000000000002</v>
      </c>
      <c r="L285" s="317">
        <f t="shared" si="77"/>
        <v>257.04000000000002</v>
      </c>
      <c r="M285" s="317">
        <f t="shared" si="78"/>
        <v>0</v>
      </c>
      <c r="N285" s="317">
        <f t="shared" si="79"/>
        <v>347.00400000000008</v>
      </c>
    </row>
    <row r="286" spans="1:14" s="44" customFormat="1" ht="13.5" outlineLevel="2" thickBot="1">
      <c r="A286" s="301" t="s">
        <v>1439</v>
      </c>
      <c r="B286" s="121"/>
      <c r="C286" s="253" t="s">
        <v>1711</v>
      </c>
      <c r="D286" s="127" t="s">
        <v>1987</v>
      </c>
      <c r="E286" s="76"/>
      <c r="F286" s="317">
        <v>254</v>
      </c>
      <c r="G286" s="317"/>
      <c r="H286" s="317">
        <f t="shared" si="69"/>
        <v>342.90000000000003</v>
      </c>
      <c r="I286" s="317">
        <f t="shared" si="80"/>
        <v>241.29999999999998</v>
      </c>
      <c r="J286" s="317">
        <f t="shared" si="81"/>
        <v>203.20000000000002</v>
      </c>
      <c r="L286" s="317">
        <f t="shared" si="77"/>
        <v>259.08</v>
      </c>
      <c r="M286" s="317">
        <f t="shared" si="78"/>
        <v>0</v>
      </c>
      <c r="N286" s="317">
        <f t="shared" si="79"/>
        <v>349.75800000000004</v>
      </c>
    </row>
    <row r="287" spans="1:14" s="44" customFormat="1" ht="26.25" outlineLevel="2" thickBot="1">
      <c r="A287" s="301" t="s">
        <v>1439</v>
      </c>
      <c r="B287" s="121"/>
      <c r="C287" s="244" t="s">
        <v>1986</v>
      </c>
      <c r="D287" s="47" t="s">
        <v>470</v>
      </c>
      <c r="E287" s="48" t="s">
        <v>467</v>
      </c>
      <c r="F287" s="317">
        <v>93</v>
      </c>
      <c r="G287" s="317"/>
      <c r="H287" s="317">
        <f t="shared" si="69"/>
        <v>125.55000000000001</v>
      </c>
      <c r="I287" s="317">
        <f t="shared" si="80"/>
        <v>88.35</v>
      </c>
      <c r="J287" s="317">
        <f t="shared" si="81"/>
        <v>74.400000000000006</v>
      </c>
      <c r="L287" s="317">
        <f t="shared" si="77"/>
        <v>94.86</v>
      </c>
      <c r="M287" s="317">
        <f t="shared" si="78"/>
        <v>0</v>
      </c>
      <c r="N287" s="317">
        <f t="shared" si="79"/>
        <v>128.06100000000001</v>
      </c>
    </row>
    <row r="288" spans="1:14" s="44" customFormat="1" ht="26.25" outlineLevel="2" thickBot="1">
      <c r="A288" s="301" t="s">
        <v>1439</v>
      </c>
      <c r="B288" s="121"/>
      <c r="C288" s="46" t="s">
        <v>615</v>
      </c>
      <c r="D288" s="47" t="s">
        <v>471</v>
      </c>
      <c r="E288" s="48" t="s">
        <v>472</v>
      </c>
      <c r="F288" s="317">
        <v>102</v>
      </c>
      <c r="G288" s="317"/>
      <c r="H288" s="317">
        <f t="shared" si="69"/>
        <v>137.70000000000002</v>
      </c>
      <c r="I288" s="317">
        <f t="shared" si="80"/>
        <v>96.899999999999991</v>
      </c>
      <c r="J288" s="317">
        <f t="shared" si="81"/>
        <v>81.600000000000009</v>
      </c>
      <c r="L288" s="317">
        <f t="shared" si="77"/>
        <v>104.04</v>
      </c>
      <c r="M288" s="317">
        <f t="shared" si="78"/>
        <v>0</v>
      </c>
      <c r="N288" s="317">
        <f t="shared" si="79"/>
        <v>140.45400000000001</v>
      </c>
    </row>
    <row r="289" spans="1:14" s="44" customFormat="1" ht="26.25" outlineLevel="2" thickBot="1">
      <c r="A289" s="301" t="s">
        <v>1439</v>
      </c>
      <c r="B289" s="121"/>
      <c r="C289" s="46" t="s">
        <v>835</v>
      </c>
      <c r="D289" s="47" t="s">
        <v>478</v>
      </c>
      <c r="E289" s="48" t="s">
        <v>477</v>
      </c>
      <c r="F289" s="317">
        <v>137</v>
      </c>
      <c r="G289" s="317"/>
      <c r="H289" s="317">
        <f t="shared" si="69"/>
        <v>184.95000000000002</v>
      </c>
      <c r="I289" s="317">
        <f t="shared" si="80"/>
        <v>130.15</v>
      </c>
      <c r="J289" s="317">
        <f t="shared" si="81"/>
        <v>109.60000000000001</v>
      </c>
      <c r="L289" s="317">
        <f t="shared" si="77"/>
        <v>139.74</v>
      </c>
      <c r="M289" s="317">
        <f t="shared" si="78"/>
        <v>0</v>
      </c>
      <c r="N289" s="317">
        <f t="shared" si="79"/>
        <v>188.64900000000003</v>
      </c>
    </row>
    <row r="290" spans="1:14" s="44" customFormat="1" ht="26.25" outlineLevel="2" thickBot="1">
      <c r="A290" s="301" t="s">
        <v>1439</v>
      </c>
      <c r="B290" s="121"/>
      <c r="C290" s="244" t="s">
        <v>838</v>
      </c>
      <c r="D290" s="124" t="s">
        <v>481</v>
      </c>
      <c r="E290" s="48" t="s">
        <v>482</v>
      </c>
      <c r="F290" s="317">
        <v>164</v>
      </c>
      <c r="G290" s="317"/>
      <c r="H290" s="317">
        <f t="shared" si="69"/>
        <v>221.4</v>
      </c>
      <c r="I290" s="317">
        <f t="shared" si="80"/>
        <v>155.79999999999998</v>
      </c>
      <c r="J290" s="317">
        <f t="shared" si="81"/>
        <v>131.20000000000002</v>
      </c>
      <c r="L290" s="317">
        <f t="shared" si="77"/>
        <v>167.28</v>
      </c>
      <c r="M290" s="317">
        <f t="shared" si="78"/>
        <v>0</v>
      </c>
      <c r="N290" s="317">
        <f t="shared" si="79"/>
        <v>225.828</v>
      </c>
    </row>
    <row r="291" spans="1:14" s="44" customFormat="1" ht="26.25" outlineLevel="2" thickBot="1">
      <c r="A291" s="301" t="s">
        <v>1439</v>
      </c>
      <c r="B291" s="121"/>
      <c r="C291" s="46" t="s">
        <v>828</v>
      </c>
      <c r="D291" s="47" t="s">
        <v>486</v>
      </c>
      <c r="E291" s="48" t="s">
        <v>485</v>
      </c>
      <c r="F291" s="317">
        <v>365</v>
      </c>
      <c r="G291" s="317"/>
      <c r="H291" s="317">
        <f t="shared" si="69"/>
        <v>492.75000000000006</v>
      </c>
      <c r="I291" s="317">
        <f t="shared" si="80"/>
        <v>346.75</v>
      </c>
      <c r="J291" s="317">
        <f t="shared" si="81"/>
        <v>292</v>
      </c>
      <c r="L291" s="317">
        <f t="shared" si="77"/>
        <v>372.3</v>
      </c>
      <c r="M291" s="317">
        <f t="shared" si="78"/>
        <v>0</v>
      </c>
      <c r="N291" s="317">
        <f t="shared" si="79"/>
        <v>502.60500000000008</v>
      </c>
    </row>
    <row r="292" spans="1:14" s="44" customFormat="1" ht="26.25" outlineLevel="2" thickBot="1">
      <c r="A292" s="301" t="s">
        <v>1439</v>
      </c>
      <c r="B292" s="121"/>
      <c r="C292" s="46" t="s">
        <v>827</v>
      </c>
      <c r="D292" s="47" t="s">
        <v>483</v>
      </c>
      <c r="E292" s="48" t="s">
        <v>484</v>
      </c>
      <c r="F292" s="317">
        <v>283</v>
      </c>
      <c r="G292" s="317"/>
      <c r="H292" s="317">
        <f t="shared" si="69"/>
        <v>382.05</v>
      </c>
      <c r="I292" s="317">
        <f t="shared" si="80"/>
        <v>268.84999999999997</v>
      </c>
      <c r="J292" s="317">
        <f t="shared" si="81"/>
        <v>226.4</v>
      </c>
      <c r="L292" s="317">
        <f t="shared" si="77"/>
        <v>288.66000000000003</v>
      </c>
      <c r="M292" s="317">
        <f t="shared" si="78"/>
        <v>0</v>
      </c>
      <c r="N292" s="317">
        <f t="shared" si="79"/>
        <v>389.69100000000003</v>
      </c>
    </row>
    <row r="293" spans="1:14" s="44" customFormat="1" ht="39" outlineLevel="2" thickBot="1">
      <c r="A293" s="301" t="s">
        <v>1439</v>
      </c>
      <c r="B293" s="121"/>
      <c r="C293" s="46" t="s">
        <v>830</v>
      </c>
      <c r="D293" s="47" t="s">
        <v>489</v>
      </c>
      <c r="E293" s="48" t="s">
        <v>490</v>
      </c>
      <c r="F293" s="317">
        <v>307</v>
      </c>
      <c r="G293" s="317"/>
      <c r="H293" s="317">
        <f t="shared" si="69"/>
        <v>414.45000000000005</v>
      </c>
      <c r="I293" s="317">
        <f t="shared" si="80"/>
        <v>291.64999999999998</v>
      </c>
      <c r="J293" s="317">
        <f t="shared" si="81"/>
        <v>245.60000000000002</v>
      </c>
      <c r="L293" s="317">
        <f t="shared" si="77"/>
        <v>313.14</v>
      </c>
      <c r="M293" s="317">
        <f t="shared" si="78"/>
        <v>0</v>
      </c>
      <c r="N293" s="317">
        <f t="shared" si="79"/>
        <v>422.73900000000003</v>
      </c>
    </row>
    <row r="294" spans="1:14" s="44" customFormat="1" ht="39" outlineLevel="2" thickBot="1">
      <c r="A294" s="301" t="s">
        <v>1439</v>
      </c>
      <c r="B294" s="121"/>
      <c r="C294" s="74" t="s">
        <v>831</v>
      </c>
      <c r="D294" s="75" t="s">
        <v>491</v>
      </c>
      <c r="E294" s="76" t="s">
        <v>492</v>
      </c>
      <c r="F294" s="317">
        <v>672</v>
      </c>
      <c r="G294" s="317"/>
      <c r="H294" s="317">
        <f t="shared" si="69"/>
        <v>907.2</v>
      </c>
      <c r="I294" s="317">
        <f t="shared" si="80"/>
        <v>638.4</v>
      </c>
      <c r="J294" s="317">
        <f t="shared" si="81"/>
        <v>537.6</v>
      </c>
      <c r="L294" s="317">
        <f t="shared" si="77"/>
        <v>685.44</v>
      </c>
      <c r="M294" s="317">
        <f t="shared" si="78"/>
        <v>0</v>
      </c>
      <c r="N294" s="317">
        <f t="shared" si="79"/>
        <v>925.34400000000005</v>
      </c>
    </row>
    <row r="295" spans="1:14" s="44" customFormat="1" ht="39" outlineLevel="2" thickBot="1">
      <c r="A295" s="301" t="s">
        <v>1439</v>
      </c>
      <c r="B295" s="121"/>
      <c r="C295" s="70" t="s">
        <v>616</v>
      </c>
      <c r="D295" s="122" t="s">
        <v>1709</v>
      </c>
      <c r="E295" s="72" t="s">
        <v>493</v>
      </c>
      <c r="F295" s="317">
        <v>1090</v>
      </c>
      <c r="G295" s="317"/>
      <c r="H295" s="317">
        <f t="shared" si="69"/>
        <v>1471.5</v>
      </c>
      <c r="I295" s="317">
        <f t="shared" si="80"/>
        <v>1035.5</v>
      </c>
      <c r="J295" s="317">
        <f t="shared" si="81"/>
        <v>872</v>
      </c>
      <c r="L295" s="317">
        <f t="shared" si="77"/>
        <v>1111.8</v>
      </c>
      <c r="M295" s="317">
        <f t="shared" si="78"/>
        <v>0</v>
      </c>
      <c r="N295" s="317">
        <f t="shared" si="79"/>
        <v>1500.93</v>
      </c>
    </row>
    <row r="296" spans="1:14" s="44" customFormat="1" ht="39" outlineLevel="2" thickBot="1">
      <c r="A296" s="301" t="s">
        <v>1439</v>
      </c>
      <c r="B296" s="121"/>
      <c r="C296" s="53" t="s">
        <v>617</v>
      </c>
      <c r="D296" s="189" t="s">
        <v>1710</v>
      </c>
      <c r="E296" s="367" t="s">
        <v>493</v>
      </c>
      <c r="F296" s="368">
        <v>1450</v>
      </c>
      <c r="G296" s="317"/>
      <c r="H296" s="317">
        <f t="shared" si="69"/>
        <v>1957.5000000000002</v>
      </c>
      <c r="I296" s="317">
        <f t="shared" si="80"/>
        <v>1377.5</v>
      </c>
      <c r="J296" s="317">
        <f t="shared" si="81"/>
        <v>1160</v>
      </c>
      <c r="L296" s="317">
        <f t="shared" si="77"/>
        <v>1479</v>
      </c>
      <c r="M296" s="317">
        <f t="shared" si="78"/>
        <v>0</v>
      </c>
      <c r="N296" s="317">
        <f t="shared" si="79"/>
        <v>1996.6500000000003</v>
      </c>
    </row>
    <row r="297" spans="1:14" s="44" customFormat="1" ht="30" customHeight="1" outlineLevel="2" thickBot="1">
      <c r="A297" s="301" t="s">
        <v>1439</v>
      </c>
      <c r="B297" s="121"/>
      <c r="C297" s="260" t="s">
        <v>1678</v>
      </c>
      <c r="D297" s="189" t="s">
        <v>1679</v>
      </c>
      <c r="E297" s="48"/>
      <c r="F297" s="369">
        <v>1583</v>
      </c>
      <c r="G297" s="317"/>
      <c r="H297" s="317">
        <f t="shared" si="69"/>
        <v>2137.0500000000002</v>
      </c>
      <c r="I297" s="317">
        <f t="shared" si="80"/>
        <v>1503.85</v>
      </c>
      <c r="J297" s="317">
        <f t="shared" si="81"/>
        <v>1266.4000000000001</v>
      </c>
      <c r="L297" s="317">
        <f t="shared" si="77"/>
        <v>1614.66</v>
      </c>
      <c r="M297" s="317">
        <f t="shared" si="78"/>
        <v>0</v>
      </c>
      <c r="N297" s="317">
        <f t="shared" si="79"/>
        <v>2179.7910000000002</v>
      </c>
    </row>
    <row r="298" spans="1:14" s="44" customFormat="1" ht="27.75" customHeight="1" outlineLevel="2" thickBot="1">
      <c r="A298" s="301" t="s">
        <v>1439</v>
      </c>
      <c r="B298" s="121"/>
      <c r="C298" s="260" t="s">
        <v>1680</v>
      </c>
      <c r="D298" s="189" t="s">
        <v>1681</v>
      </c>
      <c r="E298" s="48"/>
      <c r="F298" s="369">
        <v>1583</v>
      </c>
      <c r="G298" s="317"/>
      <c r="H298" s="317">
        <f t="shared" si="69"/>
        <v>2137.0500000000002</v>
      </c>
      <c r="I298" s="317">
        <f t="shared" si="80"/>
        <v>1503.85</v>
      </c>
      <c r="J298" s="317">
        <f t="shared" si="81"/>
        <v>1266.4000000000001</v>
      </c>
      <c r="L298" s="317">
        <f t="shared" si="77"/>
        <v>1614.66</v>
      </c>
      <c r="M298" s="317">
        <f t="shared" si="78"/>
        <v>0</v>
      </c>
      <c r="N298" s="317">
        <f t="shared" si="79"/>
        <v>2179.7910000000002</v>
      </c>
    </row>
    <row r="299" spans="1:14" s="44" customFormat="1" ht="27.75" customHeight="1" outlineLevel="2" thickBot="1">
      <c r="A299" s="301" t="s">
        <v>1439</v>
      </c>
      <c r="B299" s="121"/>
      <c r="C299" s="260" t="s">
        <v>1682</v>
      </c>
      <c r="D299" s="189" t="s">
        <v>1683</v>
      </c>
      <c r="E299" s="48"/>
      <c r="F299" s="369">
        <v>2810</v>
      </c>
      <c r="G299" s="317"/>
      <c r="H299" s="317">
        <f t="shared" si="69"/>
        <v>3793.5000000000005</v>
      </c>
      <c r="I299" s="317">
        <f t="shared" si="80"/>
        <v>2669.5</v>
      </c>
      <c r="J299" s="317">
        <f t="shared" si="81"/>
        <v>2248</v>
      </c>
      <c r="L299" s="317">
        <f t="shared" si="77"/>
        <v>2866.2000000000003</v>
      </c>
      <c r="M299" s="317">
        <f t="shared" si="78"/>
        <v>0</v>
      </c>
      <c r="N299" s="317">
        <f t="shared" si="79"/>
        <v>3869.3700000000003</v>
      </c>
    </row>
    <row r="300" spans="1:14" s="44" customFormat="1" ht="23.25" customHeight="1" outlineLevel="2" thickBot="1">
      <c r="A300" s="301" t="s">
        <v>1439</v>
      </c>
      <c r="B300" s="121"/>
      <c r="C300" s="244" t="s">
        <v>1684</v>
      </c>
      <c r="D300" s="124" t="s">
        <v>1685</v>
      </c>
      <c r="E300" s="48"/>
      <c r="F300" s="369">
        <v>2810</v>
      </c>
      <c r="G300" s="317"/>
      <c r="H300" s="317">
        <f t="shared" ref="H300:H337" si="82">F300*1.35</f>
        <v>3793.5000000000005</v>
      </c>
      <c r="I300" s="317">
        <f t="shared" si="80"/>
        <v>2669.5</v>
      </c>
      <c r="J300" s="317">
        <f t="shared" si="81"/>
        <v>2248</v>
      </c>
      <c r="L300" s="317">
        <f t="shared" si="77"/>
        <v>2866.2000000000003</v>
      </c>
      <c r="M300" s="317">
        <f t="shared" si="78"/>
        <v>0</v>
      </c>
      <c r="N300" s="317">
        <f t="shared" si="79"/>
        <v>3869.3700000000003</v>
      </c>
    </row>
    <row r="301" spans="1:14" s="44" customFormat="1" ht="25.5" customHeight="1" outlineLevel="2" thickBot="1">
      <c r="A301" s="301" t="s">
        <v>1439</v>
      </c>
      <c r="B301" s="364"/>
      <c r="C301" s="40" t="s">
        <v>618</v>
      </c>
      <c r="D301" s="41" t="s">
        <v>494</v>
      </c>
      <c r="E301" s="42"/>
      <c r="F301" s="370">
        <v>10500</v>
      </c>
      <c r="G301" s="317"/>
      <c r="H301" s="317">
        <f t="shared" si="82"/>
        <v>14175.000000000002</v>
      </c>
      <c r="I301" s="317">
        <f t="shared" si="80"/>
        <v>9975</v>
      </c>
      <c r="J301" s="317">
        <f t="shared" si="81"/>
        <v>8400</v>
      </c>
      <c r="L301" s="317">
        <f t="shared" si="77"/>
        <v>10710</v>
      </c>
      <c r="M301" s="317">
        <f t="shared" si="78"/>
        <v>0</v>
      </c>
      <c r="N301" s="317">
        <f t="shared" si="79"/>
        <v>14458.500000000002</v>
      </c>
    </row>
    <row r="302" spans="1:14" s="44" customFormat="1" ht="27.75" customHeight="1" outlineLevel="2" thickBot="1">
      <c r="A302" s="301" t="s">
        <v>1439</v>
      </c>
      <c r="B302" s="121"/>
      <c r="C302" s="248" t="s">
        <v>2069</v>
      </c>
      <c r="D302" s="41" t="s">
        <v>495</v>
      </c>
      <c r="E302" s="42" t="s">
        <v>496</v>
      </c>
      <c r="F302" s="317">
        <v>72</v>
      </c>
      <c r="G302" s="317"/>
      <c r="H302" s="317">
        <f t="shared" si="82"/>
        <v>97.2</v>
      </c>
      <c r="I302" s="317">
        <f t="shared" si="80"/>
        <v>68.399999999999991</v>
      </c>
      <c r="J302" s="317">
        <f t="shared" si="81"/>
        <v>57.6</v>
      </c>
      <c r="L302" s="317">
        <f t="shared" si="77"/>
        <v>73.44</v>
      </c>
      <c r="M302" s="317">
        <f t="shared" si="78"/>
        <v>0</v>
      </c>
      <c r="N302" s="317">
        <f t="shared" si="79"/>
        <v>99.144000000000005</v>
      </c>
    </row>
    <row r="303" spans="1:14" s="470" customFormat="1" ht="26.25" customHeight="1" outlineLevel="2" thickBot="1">
      <c r="A303" s="445" t="s">
        <v>1439</v>
      </c>
      <c r="B303" s="445"/>
      <c r="C303" s="475" t="s">
        <v>2070</v>
      </c>
      <c r="D303" s="476" t="s">
        <v>1988</v>
      </c>
      <c r="E303" s="476"/>
      <c r="F303" s="474">
        <v>365</v>
      </c>
      <c r="G303" s="443"/>
      <c r="H303" s="443">
        <f t="shared" si="82"/>
        <v>492.75000000000006</v>
      </c>
      <c r="I303" s="443">
        <f t="shared" si="80"/>
        <v>346.75</v>
      </c>
      <c r="J303" s="443">
        <f t="shared" si="81"/>
        <v>292</v>
      </c>
      <c r="L303" s="317">
        <f t="shared" si="77"/>
        <v>372.3</v>
      </c>
      <c r="M303" s="317">
        <f t="shared" si="78"/>
        <v>0</v>
      </c>
      <c r="N303" s="317">
        <f t="shared" si="79"/>
        <v>502.60500000000008</v>
      </c>
    </row>
    <row r="304" spans="1:14" s="44" customFormat="1" ht="30.75" customHeight="1" outlineLevel="2" thickBot="1">
      <c r="A304" s="301" t="s">
        <v>1439</v>
      </c>
      <c r="B304" s="121"/>
      <c r="C304" s="253" t="s">
        <v>1687</v>
      </c>
      <c r="D304" s="372" t="s">
        <v>1688</v>
      </c>
      <c r="E304" s="76" t="s">
        <v>473</v>
      </c>
      <c r="F304" s="317">
        <v>62</v>
      </c>
      <c r="G304" s="317"/>
      <c r="H304" s="317">
        <f t="shared" si="82"/>
        <v>83.7</v>
      </c>
      <c r="I304" s="317">
        <f t="shared" si="80"/>
        <v>58.9</v>
      </c>
      <c r="J304" s="317">
        <f t="shared" si="81"/>
        <v>49.6</v>
      </c>
      <c r="L304" s="317">
        <f t="shared" si="77"/>
        <v>63.24</v>
      </c>
      <c r="M304" s="317">
        <f t="shared" si="78"/>
        <v>0</v>
      </c>
      <c r="N304" s="317">
        <f t="shared" si="79"/>
        <v>85.374000000000009</v>
      </c>
    </row>
    <row r="305" spans="1:14" s="44" customFormat="1" ht="22.5" customHeight="1" outlineLevel="2" thickBot="1">
      <c r="A305" s="301" t="s">
        <v>1439</v>
      </c>
      <c r="B305" s="121"/>
      <c r="C305" s="244" t="s">
        <v>1689</v>
      </c>
      <c r="D305" s="124" t="s">
        <v>1690</v>
      </c>
      <c r="E305" s="48" t="s">
        <v>473</v>
      </c>
      <c r="F305" s="317">
        <v>370</v>
      </c>
      <c r="G305" s="317"/>
      <c r="H305" s="317">
        <f t="shared" si="82"/>
        <v>499.50000000000006</v>
      </c>
      <c r="I305" s="317">
        <f t="shared" si="80"/>
        <v>351.5</v>
      </c>
      <c r="J305" s="317">
        <f t="shared" si="81"/>
        <v>296</v>
      </c>
      <c r="L305" s="317">
        <f t="shared" si="77"/>
        <v>377.40000000000003</v>
      </c>
      <c r="M305" s="317">
        <f t="shared" si="78"/>
        <v>0</v>
      </c>
      <c r="N305" s="317">
        <f t="shared" si="79"/>
        <v>509.49000000000007</v>
      </c>
    </row>
    <row r="306" spans="1:14" s="44" customFormat="1" ht="22.5" customHeight="1" outlineLevel="2" thickBot="1">
      <c r="A306" s="301" t="s">
        <v>1439</v>
      </c>
      <c r="B306" s="121"/>
      <c r="C306" s="244" t="s">
        <v>1691</v>
      </c>
      <c r="D306" s="124" t="s">
        <v>1692</v>
      </c>
      <c r="E306" s="48" t="s">
        <v>497</v>
      </c>
      <c r="F306" s="317">
        <v>480</v>
      </c>
      <c r="G306" s="317"/>
      <c r="H306" s="317">
        <f t="shared" si="82"/>
        <v>648</v>
      </c>
      <c r="I306" s="317">
        <f t="shared" si="80"/>
        <v>456</v>
      </c>
      <c r="J306" s="317">
        <f t="shared" si="81"/>
        <v>384</v>
      </c>
      <c r="L306" s="317">
        <f t="shared" si="77"/>
        <v>489.6</v>
      </c>
      <c r="M306" s="317">
        <f t="shared" si="78"/>
        <v>0</v>
      </c>
      <c r="N306" s="317">
        <f t="shared" si="79"/>
        <v>660.96</v>
      </c>
    </row>
    <row r="307" spans="1:14" s="44" customFormat="1" ht="22.5" customHeight="1" outlineLevel="2" thickBot="1">
      <c r="A307" s="301" t="s">
        <v>1439</v>
      </c>
      <c r="B307" s="121"/>
      <c r="C307" s="244" t="s">
        <v>1693</v>
      </c>
      <c r="D307" s="124" t="s">
        <v>1694</v>
      </c>
      <c r="E307" s="48" t="s">
        <v>501</v>
      </c>
      <c r="F307" s="317">
        <v>370</v>
      </c>
      <c r="G307" s="317"/>
      <c r="H307" s="317">
        <f t="shared" si="82"/>
        <v>499.50000000000006</v>
      </c>
      <c r="I307" s="317">
        <f t="shared" si="80"/>
        <v>351.5</v>
      </c>
      <c r="J307" s="317">
        <f t="shared" si="81"/>
        <v>296</v>
      </c>
      <c r="L307" s="317">
        <f t="shared" si="77"/>
        <v>377.40000000000003</v>
      </c>
      <c r="M307" s="317">
        <f t="shared" si="78"/>
        <v>0</v>
      </c>
      <c r="N307" s="317">
        <f t="shared" si="79"/>
        <v>509.49000000000007</v>
      </c>
    </row>
    <row r="308" spans="1:14" s="44" customFormat="1" ht="22.5" customHeight="1" outlineLevel="2" thickBot="1">
      <c r="A308" s="301" t="s">
        <v>1439</v>
      </c>
      <c r="B308" s="121"/>
      <c r="C308" s="244" t="s">
        <v>1695</v>
      </c>
      <c r="D308" s="124" t="s">
        <v>1696</v>
      </c>
      <c r="E308" s="48" t="s">
        <v>498</v>
      </c>
      <c r="F308" s="317">
        <v>430</v>
      </c>
      <c r="G308" s="317"/>
      <c r="H308" s="317">
        <f t="shared" si="82"/>
        <v>580.5</v>
      </c>
      <c r="I308" s="317">
        <f t="shared" si="80"/>
        <v>408.5</v>
      </c>
      <c r="J308" s="317">
        <f t="shared" si="81"/>
        <v>344</v>
      </c>
      <c r="L308" s="317">
        <f t="shared" si="77"/>
        <v>438.6</v>
      </c>
      <c r="M308" s="317">
        <f t="shared" si="78"/>
        <v>0</v>
      </c>
      <c r="N308" s="317">
        <f t="shared" si="79"/>
        <v>592.11</v>
      </c>
    </row>
    <row r="309" spans="1:14" s="44" customFormat="1" ht="22.5" customHeight="1" outlineLevel="2" thickBot="1">
      <c r="A309" s="301" t="s">
        <v>1439</v>
      </c>
      <c r="B309" s="121"/>
      <c r="C309" s="244" t="s">
        <v>1697</v>
      </c>
      <c r="D309" s="124" t="s">
        <v>1698</v>
      </c>
      <c r="E309" s="48" t="s">
        <v>499</v>
      </c>
      <c r="F309" s="317">
        <v>480</v>
      </c>
      <c r="G309" s="317"/>
      <c r="H309" s="317">
        <f t="shared" si="82"/>
        <v>648</v>
      </c>
      <c r="I309" s="317">
        <f t="shared" si="80"/>
        <v>456</v>
      </c>
      <c r="J309" s="317">
        <f t="shared" si="81"/>
        <v>384</v>
      </c>
      <c r="L309" s="317">
        <f t="shared" si="77"/>
        <v>489.6</v>
      </c>
      <c r="M309" s="317">
        <f t="shared" si="78"/>
        <v>0</v>
      </c>
      <c r="N309" s="317">
        <f t="shared" si="79"/>
        <v>660.96</v>
      </c>
    </row>
    <row r="310" spans="1:14" s="44" customFormat="1" ht="24.75" customHeight="1" outlineLevel="2" thickBot="1">
      <c r="A310" s="301" t="s">
        <v>1439</v>
      </c>
      <c r="B310" s="121"/>
      <c r="C310" s="253" t="s">
        <v>1699</v>
      </c>
      <c r="D310" s="127" t="s">
        <v>1700</v>
      </c>
      <c r="E310" s="76" t="s">
        <v>500</v>
      </c>
      <c r="F310" s="317">
        <v>475</v>
      </c>
      <c r="G310" s="317"/>
      <c r="H310" s="317">
        <f t="shared" si="82"/>
        <v>641.25</v>
      </c>
      <c r="I310" s="317">
        <f t="shared" si="80"/>
        <v>451.25</v>
      </c>
      <c r="J310" s="317">
        <f t="shared" si="81"/>
        <v>380</v>
      </c>
      <c r="L310" s="317">
        <f t="shared" si="77"/>
        <v>484.5</v>
      </c>
      <c r="M310" s="317">
        <f t="shared" si="78"/>
        <v>0</v>
      </c>
      <c r="N310" s="317">
        <f t="shared" si="79"/>
        <v>654.07500000000005</v>
      </c>
    </row>
    <row r="311" spans="1:14" s="44" customFormat="1" ht="22.5" customHeight="1" outlineLevel="2" thickBot="1">
      <c r="A311" s="301" t="s">
        <v>1439</v>
      </c>
      <c r="B311" s="121"/>
      <c r="C311" s="253" t="s">
        <v>1701</v>
      </c>
      <c r="D311" s="127" t="s">
        <v>1702</v>
      </c>
      <c r="E311" s="76"/>
      <c r="F311" s="317">
        <v>420</v>
      </c>
      <c r="G311" s="317"/>
      <c r="H311" s="317">
        <f t="shared" si="82"/>
        <v>567</v>
      </c>
      <c r="I311" s="317">
        <f t="shared" si="80"/>
        <v>399</v>
      </c>
      <c r="J311" s="317">
        <f t="shared" si="81"/>
        <v>336</v>
      </c>
      <c r="L311" s="317">
        <f t="shared" si="77"/>
        <v>428.40000000000003</v>
      </c>
      <c r="M311" s="317">
        <f t="shared" si="78"/>
        <v>0</v>
      </c>
      <c r="N311" s="317">
        <f t="shared" si="79"/>
        <v>578.34</v>
      </c>
    </row>
    <row r="312" spans="1:14" s="44" customFormat="1" ht="24.75" customHeight="1" outlineLevel="2" thickBot="1">
      <c r="A312" s="301" t="s">
        <v>1439</v>
      </c>
      <c r="B312" s="121"/>
      <c r="C312" s="253" t="s">
        <v>1703</v>
      </c>
      <c r="D312" s="127" t="s">
        <v>1704</v>
      </c>
      <c r="E312" s="76"/>
      <c r="F312" s="317">
        <v>3430</v>
      </c>
      <c r="G312" s="317"/>
      <c r="H312" s="317">
        <f t="shared" si="82"/>
        <v>4630.5</v>
      </c>
      <c r="I312" s="317">
        <f t="shared" si="80"/>
        <v>3258.5</v>
      </c>
      <c r="J312" s="317">
        <f t="shared" si="81"/>
        <v>2744</v>
      </c>
      <c r="L312" s="317">
        <f t="shared" si="77"/>
        <v>3498.6</v>
      </c>
      <c r="M312" s="317">
        <f t="shared" si="78"/>
        <v>0</v>
      </c>
      <c r="N312" s="317">
        <f t="shared" si="79"/>
        <v>4723.1099999999997</v>
      </c>
    </row>
    <row r="313" spans="1:14" s="44" customFormat="1" ht="24.75" customHeight="1" outlineLevel="2" thickBot="1">
      <c r="A313" s="301" t="s">
        <v>1439</v>
      </c>
      <c r="B313" s="121"/>
      <c r="C313" s="253" t="s">
        <v>1705</v>
      </c>
      <c r="D313" s="127" t="s">
        <v>1706</v>
      </c>
      <c r="E313" s="76"/>
      <c r="F313" s="317">
        <v>2110</v>
      </c>
      <c r="G313" s="317"/>
      <c r="H313" s="317">
        <f t="shared" si="82"/>
        <v>2848.5</v>
      </c>
      <c r="I313" s="317">
        <f t="shared" si="80"/>
        <v>2004.5</v>
      </c>
      <c r="J313" s="317">
        <f t="shared" si="81"/>
        <v>1688</v>
      </c>
      <c r="L313" s="317">
        <f t="shared" si="77"/>
        <v>2152.1999999999998</v>
      </c>
      <c r="M313" s="317">
        <f t="shared" si="78"/>
        <v>0</v>
      </c>
      <c r="N313" s="317">
        <f t="shared" si="79"/>
        <v>2905.4700000000003</v>
      </c>
    </row>
    <row r="314" spans="1:14" ht="25.5" customHeight="1" outlineLevel="1" thickBot="1">
      <c r="A314" s="301" t="s">
        <v>1439</v>
      </c>
      <c r="B314" s="121"/>
      <c r="C314" s="253" t="s">
        <v>1707</v>
      </c>
      <c r="D314" s="127" t="s">
        <v>1708</v>
      </c>
      <c r="E314" s="76"/>
      <c r="F314" s="317">
        <v>285</v>
      </c>
      <c r="G314" s="317"/>
      <c r="H314" s="317">
        <f t="shared" si="82"/>
        <v>384.75</v>
      </c>
      <c r="I314" s="317">
        <f t="shared" si="80"/>
        <v>270.75</v>
      </c>
      <c r="J314" s="317">
        <f t="shared" si="81"/>
        <v>228</v>
      </c>
      <c r="L314" s="317">
        <f t="shared" si="77"/>
        <v>290.7</v>
      </c>
      <c r="M314" s="317">
        <f t="shared" si="78"/>
        <v>0</v>
      </c>
      <c r="N314" s="317">
        <f t="shared" si="79"/>
        <v>392.44499999999999</v>
      </c>
    </row>
    <row r="315" spans="1:14" ht="24.75" customHeight="1" outlineLevel="1" thickBot="1">
      <c r="A315" s="301" t="s">
        <v>1439</v>
      </c>
      <c r="B315" s="121"/>
      <c r="C315" s="253" t="s">
        <v>1989</v>
      </c>
      <c r="D315" s="127" t="s">
        <v>1990</v>
      </c>
      <c r="E315" s="76"/>
      <c r="F315" s="317">
        <v>228</v>
      </c>
      <c r="G315" s="317"/>
      <c r="H315" s="317">
        <f t="shared" ref="H315:H316" si="83">F315*1.35</f>
        <v>307.8</v>
      </c>
      <c r="I315" s="317">
        <f t="shared" si="80"/>
        <v>216.6</v>
      </c>
      <c r="J315" s="317">
        <f t="shared" si="81"/>
        <v>182.4</v>
      </c>
      <c r="L315" s="317">
        <f t="shared" si="77"/>
        <v>232.56</v>
      </c>
      <c r="M315" s="317">
        <f t="shared" si="78"/>
        <v>0</v>
      </c>
      <c r="N315" s="317">
        <f t="shared" si="79"/>
        <v>313.95600000000002</v>
      </c>
    </row>
    <row r="316" spans="1:14" ht="27" customHeight="1" outlineLevel="1" thickBot="1">
      <c r="A316" s="301" t="s">
        <v>1439</v>
      </c>
      <c r="B316" s="121"/>
      <c r="C316" s="253" t="s">
        <v>1686</v>
      </c>
      <c r="D316" s="127" t="s">
        <v>1991</v>
      </c>
      <c r="E316" s="76"/>
      <c r="F316" s="317">
        <v>460</v>
      </c>
      <c r="G316" s="317"/>
      <c r="H316" s="317">
        <f t="shared" si="83"/>
        <v>621</v>
      </c>
      <c r="I316" s="317">
        <f t="shared" si="80"/>
        <v>437</v>
      </c>
      <c r="J316" s="317">
        <f t="shared" si="81"/>
        <v>368</v>
      </c>
      <c r="L316" s="317">
        <f t="shared" si="77"/>
        <v>469.2</v>
      </c>
      <c r="M316" s="317">
        <f t="shared" si="78"/>
        <v>0</v>
      </c>
      <c r="N316" s="317">
        <f t="shared" si="79"/>
        <v>633.41999999999996</v>
      </c>
    </row>
    <row r="317" spans="1:14" s="44" customFormat="1" ht="13.5" outlineLevel="2" thickBot="1">
      <c r="A317" s="45"/>
      <c r="B317" s="121"/>
      <c r="C317" s="57" t="s">
        <v>1394</v>
      </c>
      <c r="D317" s="58" t="s">
        <v>1396</v>
      </c>
      <c r="E317" s="59" t="s">
        <v>1123</v>
      </c>
      <c r="F317" s="317"/>
      <c r="G317" s="317"/>
      <c r="H317" s="317"/>
      <c r="I317" s="317"/>
      <c r="J317" s="317"/>
      <c r="L317" s="317">
        <f t="shared" si="77"/>
        <v>0</v>
      </c>
      <c r="M317" s="317">
        <f t="shared" si="78"/>
        <v>0</v>
      </c>
      <c r="N317" s="317">
        <f t="shared" si="79"/>
        <v>0</v>
      </c>
    </row>
    <row r="318" spans="1:14" s="44" customFormat="1" ht="26.25" outlineLevel="2" thickBot="1">
      <c r="A318" s="45"/>
      <c r="B318" s="121"/>
      <c r="C318" s="244" t="s">
        <v>1235</v>
      </c>
      <c r="D318" s="124" t="s">
        <v>442</v>
      </c>
      <c r="E318" s="66" t="s">
        <v>443</v>
      </c>
      <c r="F318" s="317">
        <v>206</v>
      </c>
      <c r="G318" s="317"/>
      <c r="H318" s="317">
        <f t="shared" si="82"/>
        <v>278.10000000000002</v>
      </c>
      <c r="I318" s="317">
        <f t="shared" ref="I318:I325" si="84">F318*0.95</f>
        <v>195.7</v>
      </c>
      <c r="J318" s="317">
        <f t="shared" ref="J318:J325" si="85">F318*0.8</f>
        <v>164.8</v>
      </c>
      <c r="L318" s="317">
        <f t="shared" si="77"/>
        <v>210.12</v>
      </c>
      <c r="M318" s="317">
        <f t="shared" si="78"/>
        <v>0</v>
      </c>
      <c r="N318" s="317">
        <f t="shared" si="79"/>
        <v>283.66200000000003</v>
      </c>
    </row>
    <row r="319" spans="1:14" s="44" customFormat="1" ht="26.25" outlineLevel="2" thickBot="1">
      <c r="A319" s="45"/>
      <c r="B319" s="121"/>
      <c r="C319" s="244" t="s">
        <v>1236</v>
      </c>
      <c r="D319" s="47" t="s">
        <v>449</v>
      </c>
      <c r="E319" s="48"/>
      <c r="F319" s="317">
        <v>55</v>
      </c>
      <c r="G319" s="317"/>
      <c r="H319" s="317">
        <f t="shared" si="82"/>
        <v>74.25</v>
      </c>
      <c r="I319" s="317">
        <f t="shared" si="84"/>
        <v>52.25</v>
      </c>
      <c r="J319" s="317">
        <f t="shared" si="85"/>
        <v>44</v>
      </c>
      <c r="L319" s="317">
        <f t="shared" si="77"/>
        <v>56.1</v>
      </c>
      <c r="M319" s="317">
        <f t="shared" si="78"/>
        <v>0</v>
      </c>
      <c r="N319" s="317">
        <f t="shared" si="79"/>
        <v>75.734999999999999</v>
      </c>
    </row>
    <row r="320" spans="1:14" s="44" customFormat="1" ht="39" outlineLevel="2" thickBot="1">
      <c r="A320" s="45"/>
      <c r="B320" s="121"/>
      <c r="C320" s="244" t="s">
        <v>1237</v>
      </c>
      <c r="D320" s="47" t="s">
        <v>444</v>
      </c>
      <c r="E320" s="66" t="s">
        <v>445</v>
      </c>
      <c r="F320" s="317">
        <v>230</v>
      </c>
      <c r="G320" s="317"/>
      <c r="H320" s="317">
        <f t="shared" si="82"/>
        <v>310.5</v>
      </c>
      <c r="I320" s="317">
        <f t="shared" si="84"/>
        <v>218.5</v>
      </c>
      <c r="J320" s="317">
        <f t="shared" si="85"/>
        <v>184</v>
      </c>
      <c r="L320" s="317">
        <f t="shared" si="77"/>
        <v>234.6</v>
      </c>
      <c r="M320" s="317">
        <f t="shared" si="78"/>
        <v>0</v>
      </c>
      <c r="N320" s="317">
        <f t="shared" si="79"/>
        <v>316.70999999999998</v>
      </c>
    </row>
    <row r="321" spans="1:14" s="44" customFormat="1" ht="26.25" outlineLevel="2" thickBot="1">
      <c r="A321" s="45"/>
      <c r="B321" s="121"/>
      <c r="C321" s="244" t="s">
        <v>1238</v>
      </c>
      <c r="D321" s="47" t="s">
        <v>450</v>
      </c>
      <c r="E321" s="48"/>
      <c r="F321" s="317">
        <v>70</v>
      </c>
      <c r="G321" s="317"/>
      <c r="H321" s="317">
        <f t="shared" si="82"/>
        <v>94.5</v>
      </c>
      <c r="I321" s="317">
        <f t="shared" si="84"/>
        <v>66.5</v>
      </c>
      <c r="J321" s="317">
        <f t="shared" si="85"/>
        <v>56</v>
      </c>
      <c r="L321" s="317">
        <f t="shared" si="77"/>
        <v>71.400000000000006</v>
      </c>
      <c r="M321" s="317">
        <f t="shared" si="78"/>
        <v>0</v>
      </c>
      <c r="N321" s="317">
        <f t="shared" si="79"/>
        <v>96.39</v>
      </c>
    </row>
    <row r="322" spans="1:14" s="44" customFormat="1" ht="21" customHeight="1" outlineLevel="2" thickBot="1">
      <c r="A322" s="45"/>
      <c r="B322" s="121"/>
      <c r="C322" s="244" t="s">
        <v>1992</v>
      </c>
      <c r="D322" s="124" t="s">
        <v>1993</v>
      </c>
      <c r="E322" s="48"/>
      <c r="F322" s="317">
        <v>41</v>
      </c>
      <c r="G322" s="317"/>
      <c r="H322" s="317">
        <f t="shared" si="82"/>
        <v>55.35</v>
      </c>
      <c r="I322" s="317">
        <f t="shared" si="84"/>
        <v>38.949999999999996</v>
      </c>
      <c r="J322" s="317">
        <f t="shared" si="85"/>
        <v>32.800000000000004</v>
      </c>
      <c r="L322" s="317">
        <f t="shared" si="77"/>
        <v>41.82</v>
      </c>
      <c r="M322" s="317">
        <f t="shared" si="78"/>
        <v>0</v>
      </c>
      <c r="N322" s="317">
        <f t="shared" si="79"/>
        <v>56.457000000000001</v>
      </c>
    </row>
    <row r="323" spans="1:14" s="44" customFormat="1" ht="21" customHeight="1" outlineLevel="2" thickBot="1">
      <c r="A323" s="45"/>
      <c r="B323" s="121"/>
      <c r="C323" s="244" t="s">
        <v>1902</v>
      </c>
      <c r="D323" s="124" t="s">
        <v>1994</v>
      </c>
      <c r="E323" s="48"/>
      <c r="F323" s="317">
        <v>10</v>
      </c>
      <c r="G323" s="317"/>
      <c r="H323" s="317">
        <f t="shared" ref="H323" si="86">F323*1.35</f>
        <v>13.5</v>
      </c>
      <c r="I323" s="317">
        <f t="shared" si="84"/>
        <v>9.5</v>
      </c>
      <c r="J323" s="317">
        <f t="shared" si="85"/>
        <v>8</v>
      </c>
      <c r="L323" s="317">
        <f t="shared" si="77"/>
        <v>10.199999999999999</v>
      </c>
      <c r="M323" s="317">
        <f t="shared" si="78"/>
        <v>0</v>
      </c>
      <c r="N323" s="317">
        <f t="shared" si="79"/>
        <v>13.77</v>
      </c>
    </row>
    <row r="324" spans="1:14" s="44" customFormat="1" ht="22.5" customHeight="1" outlineLevel="2" thickBot="1">
      <c r="A324" s="45"/>
      <c r="B324" s="121"/>
      <c r="C324" s="244" t="s">
        <v>1239</v>
      </c>
      <c r="D324" s="47" t="s">
        <v>446</v>
      </c>
      <c r="E324" s="66" t="s">
        <v>447</v>
      </c>
      <c r="F324" s="317">
        <v>34</v>
      </c>
      <c r="G324" s="317"/>
      <c r="H324" s="317">
        <f t="shared" si="82"/>
        <v>45.900000000000006</v>
      </c>
      <c r="I324" s="317">
        <f t="shared" si="84"/>
        <v>32.299999999999997</v>
      </c>
      <c r="J324" s="317">
        <f t="shared" si="85"/>
        <v>27.200000000000003</v>
      </c>
      <c r="L324" s="317">
        <f t="shared" si="77"/>
        <v>34.68</v>
      </c>
      <c r="M324" s="317">
        <f t="shared" si="78"/>
        <v>0</v>
      </c>
      <c r="N324" s="317">
        <f t="shared" si="79"/>
        <v>46.818000000000005</v>
      </c>
    </row>
    <row r="325" spans="1:14" s="44" customFormat="1" ht="26.25" outlineLevel="2" thickBot="1">
      <c r="A325" s="336"/>
      <c r="B325" s="121"/>
      <c r="C325" s="244" t="s">
        <v>1240</v>
      </c>
      <c r="D325" s="47" t="s">
        <v>448</v>
      </c>
      <c r="E325" s="48"/>
      <c r="F325" s="317">
        <v>55</v>
      </c>
      <c r="G325" s="317"/>
      <c r="H325" s="317">
        <f t="shared" si="82"/>
        <v>74.25</v>
      </c>
      <c r="I325" s="317">
        <f t="shared" si="84"/>
        <v>52.25</v>
      </c>
      <c r="J325" s="317">
        <f t="shared" si="85"/>
        <v>44</v>
      </c>
      <c r="L325" s="317">
        <f t="shared" si="77"/>
        <v>56.1</v>
      </c>
      <c r="M325" s="317">
        <f t="shared" si="78"/>
        <v>0</v>
      </c>
      <c r="N325" s="317">
        <f t="shared" si="79"/>
        <v>75.734999999999999</v>
      </c>
    </row>
    <row r="326" spans="1:14" s="44" customFormat="1" ht="13.5" outlineLevel="2" thickBot="1">
      <c r="A326" s="39"/>
      <c r="B326" s="121"/>
      <c r="C326" s="289" t="s">
        <v>1395</v>
      </c>
      <c r="D326" s="290" t="s">
        <v>1397</v>
      </c>
      <c r="E326" s="59" t="s">
        <v>1123</v>
      </c>
      <c r="F326" s="317"/>
      <c r="G326" s="317"/>
      <c r="H326" s="317"/>
      <c r="I326" s="317"/>
      <c r="J326" s="317"/>
      <c r="L326" s="317">
        <f t="shared" si="77"/>
        <v>0</v>
      </c>
      <c r="M326" s="317">
        <f t="shared" si="78"/>
        <v>0</v>
      </c>
      <c r="N326" s="317">
        <f t="shared" si="79"/>
        <v>0</v>
      </c>
    </row>
    <row r="327" spans="1:14" s="44" customFormat="1" ht="18" customHeight="1" outlineLevel="2" thickBot="1">
      <c r="A327" s="45"/>
      <c r="B327" s="121"/>
      <c r="C327" s="40" t="s">
        <v>619</v>
      </c>
      <c r="D327" s="41" t="s">
        <v>451</v>
      </c>
      <c r="E327" s="66" t="s">
        <v>452</v>
      </c>
      <c r="F327" s="317">
        <v>1200</v>
      </c>
      <c r="G327" s="317"/>
      <c r="H327" s="317">
        <f t="shared" si="82"/>
        <v>1620</v>
      </c>
      <c r="I327" s="317">
        <f t="shared" ref="I327:I334" si="87">F327*0.95</f>
        <v>1140</v>
      </c>
      <c r="J327" s="317">
        <f t="shared" ref="J327:J334" si="88">F327*0.8</f>
        <v>960</v>
      </c>
      <c r="L327" s="317">
        <f t="shared" si="77"/>
        <v>1224</v>
      </c>
      <c r="M327" s="317">
        <f t="shared" si="78"/>
        <v>0</v>
      </c>
      <c r="N327" s="317">
        <f t="shared" si="79"/>
        <v>1652.4</v>
      </c>
    </row>
    <row r="328" spans="1:14" s="44" customFormat="1" ht="18" customHeight="1" outlineLevel="2" thickBot="1">
      <c r="A328" s="45"/>
      <c r="B328" s="121"/>
      <c r="C328" s="46" t="s">
        <v>839</v>
      </c>
      <c r="D328" s="47" t="s">
        <v>456</v>
      </c>
      <c r="E328" s="66" t="s">
        <v>457</v>
      </c>
      <c r="F328" s="317">
        <v>3250</v>
      </c>
      <c r="G328" s="317"/>
      <c r="H328" s="317">
        <f t="shared" si="82"/>
        <v>4387.5</v>
      </c>
      <c r="I328" s="317">
        <f t="shared" si="87"/>
        <v>3087.5</v>
      </c>
      <c r="J328" s="317">
        <f t="shared" si="88"/>
        <v>2600</v>
      </c>
      <c r="L328" s="317">
        <f t="shared" si="77"/>
        <v>3315</v>
      </c>
      <c r="M328" s="317">
        <f t="shared" si="78"/>
        <v>0</v>
      </c>
      <c r="N328" s="317">
        <f t="shared" si="79"/>
        <v>4475.25</v>
      </c>
    </row>
    <row r="329" spans="1:14" s="44" customFormat="1" ht="26.25" outlineLevel="2" thickBot="1">
      <c r="A329" s="45"/>
      <c r="B329" s="121"/>
      <c r="C329" s="244" t="s">
        <v>841</v>
      </c>
      <c r="D329" s="47" t="s">
        <v>453</v>
      </c>
      <c r="E329" s="48"/>
      <c r="F329" s="317">
        <v>358</v>
      </c>
      <c r="G329" s="317"/>
      <c r="H329" s="317">
        <f t="shared" si="82"/>
        <v>483.3</v>
      </c>
      <c r="I329" s="317">
        <f t="shared" si="87"/>
        <v>340.09999999999997</v>
      </c>
      <c r="J329" s="317">
        <f t="shared" si="88"/>
        <v>286.40000000000003</v>
      </c>
      <c r="L329" s="317">
        <f t="shared" ref="L329:L392" si="89">F329*1.02</f>
        <v>365.16</v>
      </c>
      <c r="M329" s="317">
        <f t="shared" ref="M329:M392" si="90">G329*1.02</f>
        <v>0</v>
      </c>
      <c r="N329" s="317">
        <f t="shared" ref="N329:N392" si="91">H329*1.02</f>
        <v>492.96600000000001</v>
      </c>
    </row>
    <row r="330" spans="1:14" s="44" customFormat="1" ht="26.25" outlineLevel="2" thickBot="1">
      <c r="A330" s="45"/>
      <c r="B330" s="121"/>
      <c r="C330" s="244" t="s">
        <v>842</v>
      </c>
      <c r="D330" s="47" t="s">
        <v>454</v>
      </c>
      <c r="E330" s="48"/>
      <c r="F330" s="317">
        <v>590</v>
      </c>
      <c r="G330" s="317"/>
      <c r="H330" s="317">
        <f t="shared" si="82"/>
        <v>796.5</v>
      </c>
      <c r="I330" s="317">
        <f t="shared" si="87"/>
        <v>560.5</v>
      </c>
      <c r="J330" s="317">
        <f t="shared" si="88"/>
        <v>472</v>
      </c>
      <c r="L330" s="317">
        <f t="shared" si="89"/>
        <v>601.79999999999995</v>
      </c>
      <c r="M330" s="317">
        <f t="shared" si="90"/>
        <v>0</v>
      </c>
      <c r="N330" s="317">
        <f t="shared" si="91"/>
        <v>812.43000000000006</v>
      </c>
    </row>
    <row r="331" spans="1:14" s="44" customFormat="1" ht="26.25" outlineLevel="2" thickBot="1">
      <c r="A331" s="45"/>
      <c r="B331" s="121"/>
      <c r="C331" s="244" t="s">
        <v>843</v>
      </c>
      <c r="D331" s="47" t="s">
        <v>455</v>
      </c>
      <c r="E331" s="250" t="s">
        <v>1903</v>
      </c>
      <c r="F331" s="317">
        <v>1180</v>
      </c>
      <c r="G331" s="317"/>
      <c r="H331" s="317">
        <f t="shared" si="82"/>
        <v>1593</v>
      </c>
      <c r="I331" s="317">
        <f t="shared" si="87"/>
        <v>1121</v>
      </c>
      <c r="J331" s="317">
        <f t="shared" si="88"/>
        <v>944</v>
      </c>
      <c r="L331" s="317">
        <f t="shared" si="89"/>
        <v>1203.5999999999999</v>
      </c>
      <c r="M331" s="317">
        <f t="shared" si="90"/>
        <v>0</v>
      </c>
      <c r="N331" s="317">
        <f t="shared" si="91"/>
        <v>1624.8600000000001</v>
      </c>
    </row>
    <row r="332" spans="1:14" s="44" customFormat="1" ht="18" customHeight="1" outlineLevel="2" thickBot="1">
      <c r="A332" s="45"/>
      <c r="B332" s="121"/>
      <c r="C332" s="244" t="s">
        <v>1241</v>
      </c>
      <c r="D332" s="47" t="s">
        <v>458</v>
      </c>
      <c r="E332" s="48"/>
      <c r="F332" s="317">
        <v>390</v>
      </c>
      <c r="G332" s="317"/>
      <c r="H332" s="317">
        <f t="shared" si="82"/>
        <v>526.5</v>
      </c>
      <c r="I332" s="317">
        <f t="shared" si="87"/>
        <v>370.5</v>
      </c>
      <c r="J332" s="317">
        <f t="shared" si="88"/>
        <v>312</v>
      </c>
      <c r="L332" s="317">
        <f t="shared" si="89"/>
        <v>397.8</v>
      </c>
      <c r="M332" s="317">
        <f t="shared" si="90"/>
        <v>0</v>
      </c>
      <c r="N332" s="317">
        <f t="shared" si="91"/>
        <v>537.03</v>
      </c>
    </row>
    <row r="333" spans="1:14" s="44" customFormat="1" ht="18" customHeight="1" outlineLevel="2" thickBot="1">
      <c r="A333" s="45"/>
      <c r="B333" s="121"/>
      <c r="C333" s="244" t="s">
        <v>1242</v>
      </c>
      <c r="D333" s="47" t="s">
        <v>459</v>
      </c>
      <c r="E333" s="48"/>
      <c r="F333" s="317">
        <v>180</v>
      </c>
      <c r="G333" s="317"/>
      <c r="H333" s="317">
        <f t="shared" si="82"/>
        <v>243.00000000000003</v>
      </c>
      <c r="I333" s="317">
        <f t="shared" si="87"/>
        <v>171</v>
      </c>
      <c r="J333" s="317">
        <f t="shared" si="88"/>
        <v>144</v>
      </c>
      <c r="L333" s="317">
        <f t="shared" si="89"/>
        <v>183.6</v>
      </c>
      <c r="M333" s="317">
        <f t="shared" si="90"/>
        <v>0</v>
      </c>
      <c r="N333" s="317">
        <f t="shared" si="91"/>
        <v>247.86000000000004</v>
      </c>
    </row>
    <row r="334" spans="1:14" ht="18" customHeight="1" thickBot="1">
      <c r="A334" s="29"/>
      <c r="B334" s="121"/>
      <c r="C334" s="244" t="s">
        <v>840</v>
      </c>
      <c r="D334" s="47" t="s">
        <v>460</v>
      </c>
      <c r="E334" s="66" t="s">
        <v>461</v>
      </c>
      <c r="F334" s="317">
        <v>1050</v>
      </c>
      <c r="G334" s="317"/>
      <c r="H334" s="317">
        <f t="shared" si="82"/>
        <v>1417.5</v>
      </c>
      <c r="I334" s="317">
        <f t="shared" si="87"/>
        <v>997.5</v>
      </c>
      <c r="J334" s="317">
        <f t="shared" si="88"/>
        <v>840</v>
      </c>
      <c r="L334" s="317">
        <f t="shared" si="89"/>
        <v>1071</v>
      </c>
      <c r="M334" s="317">
        <f t="shared" si="90"/>
        <v>0</v>
      </c>
      <c r="N334" s="317">
        <f t="shared" si="91"/>
        <v>1445.8500000000001</v>
      </c>
    </row>
    <row r="335" spans="1:14" s="44" customFormat="1" ht="15.75" outlineLevel="1" thickBot="1">
      <c r="A335" s="61"/>
      <c r="B335" s="121" t="s">
        <v>1398</v>
      </c>
      <c r="C335" s="30" t="s">
        <v>951</v>
      </c>
      <c r="D335" s="31"/>
      <c r="E335" s="32" t="s">
        <v>1123</v>
      </c>
      <c r="F335" s="317"/>
      <c r="G335" s="317"/>
      <c r="H335" s="317"/>
      <c r="I335" s="317"/>
      <c r="J335" s="317"/>
      <c r="L335" s="317">
        <f t="shared" si="89"/>
        <v>0</v>
      </c>
      <c r="M335" s="317">
        <f t="shared" si="90"/>
        <v>0</v>
      </c>
      <c r="N335" s="317">
        <f t="shared" si="91"/>
        <v>0</v>
      </c>
    </row>
    <row r="336" spans="1:14" s="44" customFormat="1" ht="26.25" outlineLevel="1" thickBot="1">
      <c r="A336" s="61"/>
      <c r="B336" s="121"/>
      <c r="C336" s="46" t="s">
        <v>896</v>
      </c>
      <c r="D336" s="64" t="s">
        <v>1131</v>
      </c>
      <c r="E336" s="48" t="s">
        <v>1132</v>
      </c>
      <c r="F336" s="317">
        <v>350</v>
      </c>
      <c r="G336" s="317"/>
      <c r="H336" s="317">
        <f t="shared" si="82"/>
        <v>472.50000000000006</v>
      </c>
      <c r="I336" s="317">
        <f t="shared" ref="I336:I358" si="92">F336*0.95</f>
        <v>332.5</v>
      </c>
      <c r="J336" s="317">
        <f t="shared" ref="J336:J358" si="93">F336*0.8</f>
        <v>280</v>
      </c>
      <c r="L336" s="317">
        <f t="shared" si="89"/>
        <v>357</v>
      </c>
      <c r="M336" s="317">
        <f t="shared" si="90"/>
        <v>0</v>
      </c>
      <c r="N336" s="317">
        <f t="shared" si="91"/>
        <v>481.95000000000005</v>
      </c>
    </row>
    <row r="337" spans="1:14" s="44" customFormat="1" ht="26.25" outlineLevel="1" thickBot="1">
      <c r="A337" s="61"/>
      <c r="B337" s="121"/>
      <c r="C337" s="46" t="s">
        <v>897</v>
      </c>
      <c r="D337" s="64" t="s">
        <v>1133</v>
      </c>
      <c r="E337" s="48" t="s">
        <v>1134</v>
      </c>
      <c r="F337" s="317">
        <v>730</v>
      </c>
      <c r="G337" s="317"/>
      <c r="H337" s="317">
        <f t="shared" si="82"/>
        <v>985.50000000000011</v>
      </c>
      <c r="I337" s="317">
        <f t="shared" si="92"/>
        <v>693.5</v>
      </c>
      <c r="J337" s="317">
        <f t="shared" si="93"/>
        <v>584</v>
      </c>
      <c r="L337" s="317">
        <f t="shared" si="89"/>
        <v>744.6</v>
      </c>
      <c r="M337" s="317">
        <f t="shared" si="90"/>
        <v>0</v>
      </c>
      <c r="N337" s="317">
        <f t="shared" si="91"/>
        <v>1005.2100000000002</v>
      </c>
    </row>
    <row r="338" spans="1:14" s="44" customFormat="1" ht="26.25" outlineLevel="1" thickBot="1">
      <c r="A338" s="61"/>
      <c r="B338" s="121"/>
      <c r="C338" s="46" t="s">
        <v>898</v>
      </c>
      <c r="D338" s="64" t="s">
        <v>1135</v>
      </c>
      <c r="E338" s="48" t="s">
        <v>1136</v>
      </c>
      <c r="F338" s="317">
        <v>635</v>
      </c>
      <c r="G338" s="317"/>
      <c r="H338" s="317">
        <f t="shared" ref="H338:H387" si="94">F338*1.35</f>
        <v>857.25</v>
      </c>
      <c r="I338" s="317">
        <f t="shared" si="92"/>
        <v>603.25</v>
      </c>
      <c r="J338" s="317">
        <f t="shared" si="93"/>
        <v>508</v>
      </c>
      <c r="L338" s="317">
        <f t="shared" si="89"/>
        <v>647.70000000000005</v>
      </c>
      <c r="M338" s="317">
        <f t="shared" si="90"/>
        <v>0</v>
      </c>
      <c r="N338" s="317">
        <f t="shared" si="91"/>
        <v>874.39499999999998</v>
      </c>
    </row>
    <row r="339" spans="1:14" s="44" customFormat="1" ht="26.25" outlineLevel="1" thickBot="1">
      <c r="A339" s="61"/>
      <c r="B339" s="121"/>
      <c r="C339" s="46" t="s">
        <v>899</v>
      </c>
      <c r="D339" s="64" t="s">
        <v>1137</v>
      </c>
      <c r="E339" s="48" t="s">
        <v>1138</v>
      </c>
      <c r="F339" s="317">
        <v>635</v>
      </c>
      <c r="G339" s="317"/>
      <c r="H339" s="317">
        <f t="shared" si="94"/>
        <v>857.25</v>
      </c>
      <c r="I339" s="317">
        <f t="shared" si="92"/>
        <v>603.25</v>
      </c>
      <c r="J339" s="317">
        <f t="shared" si="93"/>
        <v>508</v>
      </c>
      <c r="L339" s="317">
        <f t="shared" si="89"/>
        <v>647.70000000000005</v>
      </c>
      <c r="M339" s="317">
        <f t="shared" si="90"/>
        <v>0</v>
      </c>
      <c r="N339" s="317">
        <f t="shared" si="91"/>
        <v>874.39499999999998</v>
      </c>
    </row>
    <row r="340" spans="1:14" s="44" customFormat="1" ht="26.25" outlineLevel="1" thickBot="1">
      <c r="A340" s="61"/>
      <c r="B340" s="121"/>
      <c r="C340" s="46" t="s">
        <v>900</v>
      </c>
      <c r="D340" s="64" t="s">
        <v>1139</v>
      </c>
      <c r="E340" s="48" t="s">
        <v>1140</v>
      </c>
      <c r="F340" s="317">
        <v>860</v>
      </c>
      <c r="G340" s="317"/>
      <c r="H340" s="317">
        <f t="shared" si="94"/>
        <v>1161</v>
      </c>
      <c r="I340" s="317">
        <f t="shared" si="92"/>
        <v>817</v>
      </c>
      <c r="J340" s="317">
        <f t="shared" si="93"/>
        <v>688</v>
      </c>
      <c r="L340" s="317">
        <f t="shared" si="89"/>
        <v>877.2</v>
      </c>
      <c r="M340" s="317">
        <f t="shared" si="90"/>
        <v>0</v>
      </c>
      <c r="N340" s="317">
        <f t="shared" si="91"/>
        <v>1184.22</v>
      </c>
    </row>
    <row r="341" spans="1:14" s="44" customFormat="1" ht="26.25" outlineLevel="1" thickBot="1">
      <c r="A341" s="61"/>
      <c r="B341" s="121"/>
      <c r="C341" s="46" t="s">
        <v>901</v>
      </c>
      <c r="D341" s="64" t="s">
        <v>1141</v>
      </c>
      <c r="E341" s="48" t="s">
        <v>1142</v>
      </c>
      <c r="F341" s="317">
        <v>895</v>
      </c>
      <c r="G341" s="317"/>
      <c r="H341" s="317">
        <f t="shared" si="94"/>
        <v>1208.25</v>
      </c>
      <c r="I341" s="317">
        <f t="shared" si="92"/>
        <v>850.25</v>
      </c>
      <c r="J341" s="317">
        <f t="shared" si="93"/>
        <v>716</v>
      </c>
      <c r="L341" s="317">
        <f t="shared" si="89"/>
        <v>912.9</v>
      </c>
      <c r="M341" s="317">
        <f t="shared" si="90"/>
        <v>0</v>
      </c>
      <c r="N341" s="317">
        <f t="shared" si="91"/>
        <v>1232.415</v>
      </c>
    </row>
    <row r="342" spans="1:14" s="44" customFormat="1" ht="26.25" outlineLevel="1" thickBot="1">
      <c r="A342" s="61"/>
      <c r="B342" s="121"/>
      <c r="C342" s="46" t="s">
        <v>902</v>
      </c>
      <c r="D342" s="64" t="s">
        <v>1143</v>
      </c>
      <c r="E342" s="48" t="s">
        <v>1144</v>
      </c>
      <c r="F342" s="317">
        <v>895</v>
      </c>
      <c r="G342" s="317"/>
      <c r="H342" s="317">
        <f t="shared" si="94"/>
        <v>1208.25</v>
      </c>
      <c r="I342" s="317">
        <f t="shared" si="92"/>
        <v>850.25</v>
      </c>
      <c r="J342" s="317">
        <f t="shared" si="93"/>
        <v>716</v>
      </c>
      <c r="L342" s="317">
        <f t="shared" si="89"/>
        <v>912.9</v>
      </c>
      <c r="M342" s="317">
        <f t="shared" si="90"/>
        <v>0</v>
      </c>
      <c r="N342" s="317">
        <f t="shared" si="91"/>
        <v>1232.415</v>
      </c>
    </row>
    <row r="343" spans="1:14" s="44" customFormat="1" ht="26.25" outlineLevel="1" thickBot="1">
      <c r="A343" s="61"/>
      <c r="B343" s="121"/>
      <c r="C343" s="46" t="s">
        <v>903</v>
      </c>
      <c r="D343" s="64" t="s">
        <v>1145</v>
      </c>
      <c r="E343" s="48" t="s">
        <v>1146</v>
      </c>
      <c r="F343" s="317">
        <v>1040</v>
      </c>
      <c r="G343" s="317"/>
      <c r="H343" s="317">
        <f t="shared" si="94"/>
        <v>1404</v>
      </c>
      <c r="I343" s="317">
        <f t="shared" si="92"/>
        <v>988</v>
      </c>
      <c r="J343" s="317">
        <f t="shared" si="93"/>
        <v>832</v>
      </c>
      <c r="L343" s="317">
        <f t="shared" si="89"/>
        <v>1060.8</v>
      </c>
      <c r="M343" s="317">
        <f t="shared" si="90"/>
        <v>0</v>
      </c>
      <c r="N343" s="317">
        <f t="shared" si="91"/>
        <v>1432.08</v>
      </c>
    </row>
    <row r="344" spans="1:14" s="44" customFormat="1" ht="26.25" outlineLevel="1" thickBot="1">
      <c r="A344" s="61"/>
      <c r="B344" s="121"/>
      <c r="C344" s="46" t="s">
        <v>904</v>
      </c>
      <c r="D344" s="64" t="s">
        <v>1147</v>
      </c>
      <c r="E344" s="48" t="s">
        <v>1148</v>
      </c>
      <c r="F344" s="317">
        <v>1090</v>
      </c>
      <c r="G344" s="317"/>
      <c r="H344" s="317">
        <f t="shared" si="94"/>
        <v>1471.5</v>
      </c>
      <c r="I344" s="317">
        <f t="shared" si="92"/>
        <v>1035.5</v>
      </c>
      <c r="J344" s="317">
        <f t="shared" si="93"/>
        <v>872</v>
      </c>
      <c r="L344" s="317">
        <f t="shared" si="89"/>
        <v>1111.8</v>
      </c>
      <c r="M344" s="317">
        <f t="shared" si="90"/>
        <v>0</v>
      </c>
      <c r="N344" s="317">
        <f t="shared" si="91"/>
        <v>1500.93</v>
      </c>
    </row>
    <row r="345" spans="1:14" s="44" customFormat="1" ht="26.25" outlineLevel="1" thickBot="1">
      <c r="A345" s="61"/>
      <c r="B345" s="121"/>
      <c r="C345" s="46" t="s">
        <v>905</v>
      </c>
      <c r="D345" s="64" t="s">
        <v>1149</v>
      </c>
      <c r="E345" s="48" t="s">
        <v>1150</v>
      </c>
      <c r="F345" s="317">
        <v>1090</v>
      </c>
      <c r="G345" s="317"/>
      <c r="H345" s="317">
        <f t="shared" si="94"/>
        <v>1471.5</v>
      </c>
      <c r="I345" s="317">
        <f t="shared" si="92"/>
        <v>1035.5</v>
      </c>
      <c r="J345" s="317">
        <f t="shared" si="93"/>
        <v>872</v>
      </c>
      <c r="L345" s="317">
        <f t="shared" si="89"/>
        <v>1111.8</v>
      </c>
      <c r="M345" s="317">
        <f t="shared" si="90"/>
        <v>0</v>
      </c>
      <c r="N345" s="317">
        <f t="shared" si="91"/>
        <v>1500.93</v>
      </c>
    </row>
    <row r="346" spans="1:14" s="44" customFormat="1" ht="26.25" outlineLevel="1" thickBot="1">
      <c r="A346" s="61"/>
      <c r="B346" s="121"/>
      <c r="C346" s="244" t="s">
        <v>1211</v>
      </c>
      <c r="D346" s="64" t="s">
        <v>1151</v>
      </c>
      <c r="E346" s="48" t="s">
        <v>1152</v>
      </c>
      <c r="F346" s="317">
        <v>2860</v>
      </c>
      <c r="G346" s="317"/>
      <c r="H346" s="317">
        <f t="shared" si="94"/>
        <v>3861.0000000000005</v>
      </c>
      <c r="I346" s="317">
        <f t="shared" si="92"/>
        <v>2717</v>
      </c>
      <c r="J346" s="317">
        <f t="shared" si="93"/>
        <v>2288</v>
      </c>
      <c r="L346" s="317">
        <f t="shared" si="89"/>
        <v>2917.2000000000003</v>
      </c>
      <c r="M346" s="317">
        <f t="shared" si="90"/>
        <v>0</v>
      </c>
      <c r="N346" s="317">
        <f t="shared" si="91"/>
        <v>3938.2200000000007</v>
      </c>
    </row>
    <row r="347" spans="1:14" s="44" customFormat="1" ht="26.25" outlineLevel="1" thickBot="1">
      <c r="A347" s="61"/>
      <c r="B347" s="121"/>
      <c r="C347" s="244" t="s">
        <v>1212</v>
      </c>
      <c r="D347" s="47" t="s">
        <v>1153</v>
      </c>
      <c r="E347" s="48" t="s">
        <v>1154</v>
      </c>
      <c r="F347" s="317">
        <v>2710</v>
      </c>
      <c r="G347" s="317"/>
      <c r="H347" s="317">
        <f t="shared" si="94"/>
        <v>3658.5000000000005</v>
      </c>
      <c r="I347" s="317">
        <f t="shared" si="92"/>
        <v>2574.5</v>
      </c>
      <c r="J347" s="317">
        <f t="shared" si="93"/>
        <v>2168</v>
      </c>
      <c r="L347" s="317">
        <f t="shared" si="89"/>
        <v>2764.2000000000003</v>
      </c>
      <c r="M347" s="317">
        <f t="shared" si="90"/>
        <v>0</v>
      </c>
      <c r="N347" s="317">
        <f t="shared" si="91"/>
        <v>3731.6700000000005</v>
      </c>
    </row>
    <row r="348" spans="1:14" s="44" customFormat="1" ht="26.25" outlineLevel="1" thickBot="1">
      <c r="A348" s="61"/>
      <c r="B348" s="121"/>
      <c r="C348" s="244" t="s">
        <v>1213</v>
      </c>
      <c r="D348" s="47" t="s">
        <v>317</v>
      </c>
      <c r="E348" s="48" t="s">
        <v>318</v>
      </c>
      <c r="F348" s="317">
        <v>770</v>
      </c>
      <c r="G348" s="317"/>
      <c r="H348" s="317">
        <f t="shared" si="94"/>
        <v>1039.5</v>
      </c>
      <c r="I348" s="317">
        <f t="shared" si="92"/>
        <v>731.5</v>
      </c>
      <c r="J348" s="317">
        <f t="shared" si="93"/>
        <v>616</v>
      </c>
      <c r="L348" s="317">
        <f t="shared" si="89"/>
        <v>785.4</v>
      </c>
      <c r="M348" s="317">
        <f t="shared" si="90"/>
        <v>0</v>
      </c>
      <c r="N348" s="317">
        <f t="shared" si="91"/>
        <v>1060.29</v>
      </c>
    </row>
    <row r="349" spans="1:14" s="44" customFormat="1" ht="26.25" outlineLevel="1" thickBot="1">
      <c r="A349" s="61"/>
      <c r="B349" s="121"/>
      <c r="C349" s="244" t="s">
        <v>1214</v>
      </c>
      <c r="D349" s="47" t="s">
        <v>319</v>
      </c>
      <c r="E349" s="48" t="s">
        <v>320</v>
      </c>
      <c r="F349" s="317">
        <v>940</v>
      </c>
      <c r="G349" s="317"/>
      <c r="H349" s="317">
        <f t="shared" si="94"/>
        <v>1269</v>
      </c>
      <c r="I349" s="317">
        <f t="shared" si="92"/>
        <v>893</v>
      </c>
      <c r="J349" s="317">
        <f t="shared" si="93"/>
        <v>752</v>
      </c>
      <c r="L349" s="317">
        <f t="shared" si="89"/>
        <v>958.80000000000007</v>
      </c>
      <c r="M349" s="317">
        <f t="shared" si="90"/>
        <v>0</v>
      </c>
      <c r="N349" s="317">
        <f t="shared" si="91"/>
        <v>1294.3800000000001</v>
      </c>
    </row>
    <row r="350" spans="1:14" s="44" customFormat="1" ht="26.25" outlineLevel="1" thickBot="1">
      <c r="A350" s="61"/>
      <c r="B350" s="121"/>
      <c r="C350" s="244" t="s">
        <v>1215</v>
      </c>
      <c r="D350" s="47" t="s">
        <v>321</v>
      </c>
      <c r="E350" s="48" t="s">
        <v>322</v>
      </c>
      <c r="F350" s="317">
        <v>730</v>
      </c>
      <c r="G350" s="317"/>
      <c r="H350" s="317">
        <f t="shared" si="94"/>
        <v>985.50000000000011</v>
      </c>
      <c r="I350" s="317">
        <f t="shared" si="92"/>
        <v>693.5</v>
      </c>
      <c r="J350" s="317">
        <f t="shared" si="93"/>
        <v>584</v>
      </c>
      <c r="L350" s="317">
        <f t="shared" si="89"/>
        <v>744.6</v>
      </c>
      <c r="M350" s="317">
        <f t="shared" si="90"/>
        <v>0</v>
      </c>
      <c r="N350" s="317">
        <f t="shared" si="91"/>
        <v>1005.2100000000002</v>
      </c>
    </row>
    <row r="351" spans="1:14" s="44" customFormat="1" ht="18" customHeight="1" outlineLevel="1" thickBot="1">
      <c r="A351" s="61"/>
      <c r="B351" s="121"/>
      <c r="C351" s="244" t="s">
        <v>1995</v>
      </c>
      <c r="D351" s="47" t="s">
        <v>323</v>
      </c>
      <c r="E351" s="48"/>
      <c r="F351" s="317">
        <v>693</v>
      </c>
      <c r="G351" s="317"/>
      <c r="H351" s="317">
        <f t="shared" si="94"/>
        <v>935.55000000000007</v>
      </c>
      <c r="I351" s="317">
        <f t="shared" si="92"/>
        <v>658.35</v>
      </c>
      <c r="J351" s="317">
        <f t="shared" si="93"/>
        <v>554.4</v>
      </c>
      <c r="L351" s="317">
        <f t="shared" si="89"/>
        <v>706.86</v>
      </c>
      <c r="M351" s="317">
        <f t="shared" si="90"/>
        <v>0</v>
      </c>
      <c r="N351" s="317">
        <f t="shared" si="91"/>
        <v>954.26100000000008</v>
      </c>
    </row>
    <row r="352" spans="1:14" s="44" customFormat="1" ht="18" customHeight="1" outlineLevel="1" thickBot="1">
      <c r="A352" s="61"/>
      <c r="B352" s="121"/>
      <c r="C352" s="244" t="s">
        <v>1996</v>
      </c>
      <c r="D352" s="47" t="s">
        <v>324</v>
      </c>
      <c r="E352" s="48"/>
      <c r="F352" s="317">
        <v>862</v>
      </c>
      <c r="G352" s="317"/>
      <c r="H352" s="317">
        <f t="shared" si="94"/>
        <v>1163.7</v>
      </c>
      <c r="I352" s="317">
        <f t="shared" si="92"/>
        <v>818.9</v>
      </c>
      <c r="J352" s="317">
        <f t="shared" si="93"/>
        <v>689.6</v>
      </c>
      <c r="L352" s="317">
        <f t="shared" si="89"/>
        <v>879.24</v>
      </c>
      <c r="M352" s="317">
        <f t="shared" si="90"/>
        <v>0</v>
      </c>
      <c r="N352" s="317">
        <f t="shared" si="91"/>
        <v>1186.9740000000002</v>
      </c>
    </row>
    <row r="353" spans="1:14" s="44" customFormat="1" ht="18" customHeight="1" outlineLevel="1" thickBot="1">
      <c r="A353" s="61"/>
      <c r="B353" s="121"/>
      <c r="C353" s="244" t="s">
        <v>1997</v>
      </c>
      <c r="D353" s="47" t="s">
        <v>325</v>
      </c>
      <c r="E353" s="65"/>
      <c r="F353" s="317">
        <v>323</v>
      </c>
      <c r="G353" s="317"/>
      <c r="H353" s="317">
        <f t="shared" si="94"/>
        <v>436.05</v>
      </c>
      <c r="I353" s="317">
        <f t="shared" si="92"/>
        <v>306.84999999999997</v>
      </c>
      <c r="J353" s="317">
        <f t="shared" si="93"/>
        <v>258.40000000000003</v>
      </c>
      <c r="L353" s="317">
        <f t="shared" si="89"/>
        <v>329.46</v>
      </c>
      <c r="M353" s="317">
        <f t="shared" si="90"/>
        <v>0</v>
      </c>
      <c r="N353" s="317">
        <f t="shared" si="91"/>
        <v>444.77100000000002</v>
      </c>
    </row>
    <row r="354" spans="1:14" s="44" customFormat="1" ht="18" customHeight="1" outlineLevel="1" thickBot="1">
      <c r="A354" s="61"/>
      <c r="B354" s="121"/>
      <c r="C354" s="244" t="s">
        <v>906</v>
      </c>
      <c r="D354" s="47" t="s">
        <v>326</v>
      </c>
      <c r="E354" s="65"/>
      <c r="F354" s="317">
        <v>360</v>
      </c>
      <c r="G354" s="317"/>
      <c r="H354" s="317">
        <f t="shared" si="94"/>
        <v>486.00000000000006</v>
      </c>
      <c r="I354" s="317">
        <f t="shared" si="92"/>
        <v>342</v>
      </c>
      <c r="J354" s="317">
        <f t="shared" si="93"/>
        <v>288</v>
      </c>
      <c r="L354" s="317">
        <f t="shared" si="89"/>
        <v>367.2</v>
      </c>
      <c r="M354" s="317">
        <f t="shared" si="90"/>
        <v>0</v>
      </c>
      <c r="N354" s="317">
        <f t="shared" si="91"/>
        <v>495.72000000000008</v>
      </c>
    </row>
    <row r="355" spans="1:14" s="44" customFormat="1" ht="18" customHeight="1" outlineLevel="1" thickBot="1">
      <c r="A355" s="61"/>
      <c r="B355" s="121"/>
      <c r="C355" s="244" t="s">
        <v>908</v>
      </c>
      <c r="D355" s="47" t="s">
        <v>327</v>
      </c>
      <c r="E355" s="65"/>
      <c r="F355" s="317">
        <v>380</v>
      </c>
      <c r="G355" s="317"/>
      <c r="H355" s="317">
        <f t="shared" si="94"/>
        <v>513</v>
      </c>
      <c r="I355" s="317">
        <f t="shared" si="92"/>
        <v>361</v>
      </c>
      <c r="J355" s="317">
        <f t="shared" si="93"/>
        <v>304</v>
      </c>
      <c r="L355" s="317">
        <f t="shared" si="89"/>
        <v>387.6</v>
      </c>
      <c r="M355" s="317">
        <f t="shared" si="90"/>
        <v>0</v>
      </c>
      <c r="N355" s="317">
        <f t="shared" si="91"/>
        <v>523.26</v>
      </c>
    </row>
    <row r="356" spans="1:14" s="44" customFormat="1" ht="18" customHeight="1" outlineLevel="1" thickBot="1">
      <c r="A356" s="61"/>
      <c r="B356" s="121"/>
      <c r="C356" s="244" t="s">
        <v>907</v>
      </c>
      <c r="D356" s="47" t="s">
        <v>328</v>
      </c>
      <c r="E356" s="65"/>
      <c r="F356" s="317">
        <v>470</v>
      </c>
      <c r="G356" s="317"/>
      <c r="H356" s="317">
        <f t="shared" si="94"/>
        <v>634.5</v>
      </c>
      <c r="I356" s="317">
        <f t="shared" si="92"/>
        <v>446.5</v>
      </c>
      <c r="J356" s="317">
        <f t="shared" si="93"/>
        <v>376</v>
      </c>
      <c r="L356" s="317">
        <f t="shared" si="89"/>
        <v>479.40000000000003</v>
      </c>
      <c r="M356" s="317">
        <f t="shared" si="90"/>
        <v>0</v>
      </c>
      <c r="N356" s="317">
        <f t="shared" si="91"/>
        <v>647.19000000000005</v>
      </c>
    </row>
    <row r="357" spans="1:14" s="44" customFormat="1" ht="18" customHeight="1" outlineLevel="1" thickBot="1">
      <c r="A357" s="61"/>
      <c r="B357" s="121"/>
      <c r="C357" s="244" t="s">
        <v>1998</v>
      </c>
      <c r="D357" s="47" t="s">
        <v>329</v>
      </c>
      <c r="E357" s="65"/>
      <c r="F357" s="317">
        <v>477</v>
      </c>
      <c r="G357" s="317"/>
      <c r="H357" s="317">
        <f t="shared" si="94"/>
        <v>643.95000000000005</v>
      </c>
      <c r="I357" s="317">
        <f t="shared" si="92"/>
        <v>453.15</v>
      </c>
      <c r="J357" s="317">
        <f t="shared" si="93"/>
        <v>381.6</v>
      </c>
      <c r="L357" s="317">
        <f t="shared" si="89"/>
        <v>486.54</v>
      </c>
      <c r="M357" s="317">
        <f t="shared" si="90"/>
        <v>0</v>
      </c>
      <c r="N357" s="317">
        <f t="shared" si="91"/>
        <v>656.82900000000006</v>
      </c>
    </row>
    <row r="358" spans="1:14" ht="18" customHeight="1" thickBot="1">
      <c r="A358" s="29"/>
      <c r="B358" s="121"/>
      <c r="C358" s="244" t="s">
        <v>1999</v>
      </c>
      <c r="D358" s="47" t="s">
        <v>330</v>
      </c>
      <c r="E358" s="65"/>
      <c r="F358" s="317">
        <v>460</v>
      </c>
      <c r="G358" s="317"/>
      <c r="H358" s="317">
        <f t="shared" si="94"/>
        <v>621</v>
      </c>
      <c r="I358" s="317">
        <f t="shared" si="92"/>
        <v>437</v>
      </c>
      <c r="J358" s="317">
        <f t="shared" si="93"/>
        <v>368</v>
      </c>
      <c r="L358" s="317">
        <f t="shared" si="89"/>
        <v>469.2</v>
      </c>
      <c r="M358" s="317">
        <f t="shared" si="90"/>
        <v>0</v>
      </c>
      <c r="N358" s="317">
        <f t="shared" si="91"/>
        <v>633.41999999999996</v>
      </c>
    </row>
    <row r="359" spans="1:14" ht="15.75" outlineLevel="2" thickBot="1">
      <c r="A359" s="169"/>
      <c r="B359" s="121" t="s">
        <v>1426</v>
      </c>
      <c r="C359" s="30" t="s">
        <v>969</v>
      </c>
      <c r="D359" s="31"/>
      <c r="E359" s="32" t="s">
        <v>1123</v>
      </c>
      <c r="F359" s="317"/>
      <c r="G359" s="317"/>
      <c r="H359" s="317"/>
      <c r="I359" s="317"/>
      <c r="J359" s="317"/>
      <c r="L359" s="317">
        <f t="shared" si="89"/>
        <v>0</v>
      </c>
      <c r="M359" s="317">
        <f t="shared" si="90"/>
        <v>0</v>
      </c>
      <c r="N359" s="317">
        <f t="shared" si="91"/>
        <v>0</v>
      </c>
    </row>
    <row r="360" spans="1:14" ht="18" customHeight="1" outlineLevel="2" thickBot="1">
      <c r="A360" s="187"/>
      <c r="B360" s="121"/>
      <c r="C360" s="170" t="s">
        <v>588</v>
      </c>
      <c r="D360" s="41" t="s">
        <v>86</v>
      </c>
      <c r="E360" s="41" t="s">
        <v>1043</v>
      </c>
      <c r="F360" s="317">
        <v>236</v>
      </c>
      <c r="G360" s="317"/>
      <c r="H360" s="317">
        <f t="shared" si="94"/>
        <v>318.60000000000002</v>
      </c>
      <c r="I360" s="317">
        <f t="shared" ref="I360:I368" si="95">F360*0.95</f>
        <v>224.2</v>
      </c>
      <c r="J360" s="317">
        <f t="shared" ref="J360:J368" si="96">F360*0.8</f>
        <v>188.8</v>
      </c>
      <c r="L360" s="317">
        <f t="shared" si="89"/>
        <v>240.72</v>
      </c>
      <c r="M360" s="317">
        <f t="shared" si="90"/>
        <v>0</v>
      </c>
      <c r="N360" s="317">
        <f t="shared" si="91"/>
        <v>324.97200000000004</v>
      </c>
    </row>
    <row r="361" spans="1:14" ht="18" customHeight="1" outlineLevel="2" thickBot="1">
      <c r="A361" s="187"/>
      <c r="B361" s="121"/>
      <c r="C361" s="142" t="s">
        <v>586</v>
      </c>
      <c r="D361" s="47" t="s">
        <v>84</v>
      </c>
      <c r="E361" s="47" t="s">
        <v>1041</v>
      </c>
      <c r="F361" s="317">
        <v>285</v>
      </c>
      <c r="G361" s="317"/>
      <c r="H361" s="317">
        <f t="shared" si="94"/>
        <v>384.75</v>
      </c>
      <c r="I361" s="317">
        <f t="shared" si="95"/>
        <v>270.75</v>
      </c>
      <c r="J361" s="317">
        <f t="shared" si="96"/>
        <v>228</v>
      </c>
      <c r="L361" s="317">
        <f t="shared" si="89"/>
        <v>290.7</v>
      </c>
      <c r="M361" s="317">
        <f t="shared" si="90"/>
        <v>0</v>
      </c>
      <c r="N361" s="317">
        <f t="shared" si="91"/>
        <v>392.44499999999999</v>
      </c>
    </row>
    <row r="362" spans="1:14" ht="18" customHeight="1" outlineLevel="2" thickBot="1">
      <c r="A362" s="187"/>
      <c r="B362" s="121"/>
      <c r="C362" s="142" t="s">
        <v>587</v>
      </c>
      <c r="D362" s="47" t="s">
        <v>85</v>
      </c>
      <c r="E362" s="47" t="s">
        <v>1042</v>
      </c>
      <c r="F362" s="317">
        <v>285</v>
      </c>
      <c r="G362" s="317"/>
      <c r="H362" s="317">
        <f t="shared" si="94"/>
        <v>384.75</v>
      </c>
      <c r="I362" s="317">
        <f t="shared" si="95"/>
        <v>270.75</v>
      </c>
      <c r="J362" s="317">
        <f t="shared" si="96"/>
        <v>228</v>
      </c>
      <c r="L362" s="317">
        <f t="shared" si="89"/>
        <v>290.7</v>
      </c>
      <c r="M362" s="317">
        <f t="shared" si="90"/>
        <v>0</v>
      </c>
      <c r="N362" s="317">
        <f t="shared" si="91"/>
        <v>392.44499999999999</v>
      </c>
    </row>
    <row r="363" spans="1:14" ht="18" customHeight="1" outlineLevel="2" thickBot="1">
      <c r="A363" s="187"/>
      <c r="B363" s="121"/>
      <c r="C363" s="142" t="s">
        <v>585</v>
      </c>
      <c r="D363" s="47" t="s">
        <v>83</v>
      </c>
      <c r="E363" s="47" t="s">
        <v>1040</v>
      </c>
      <c r="F363" s="317">
        <v>394</v>
      </c>
      <c r="G363" s="317"/>
      <c r="H363" s="317">
        <f t="shared" si="94"/>
        <v>531.90000000000009</v>
      </c>
      <c r="I363" s="317">
        <f t="shared" si="95"/>
        <v>374.29999999999995</v>
      </c>
      <c r="J363" s="317">
        <f t="shared" si="96"/>
        <v>315.20000000000005</v>
      </c>
      <c r="L363" s="317">
        <f t="shared" si="89"/>
        <v>401.88</v>
      </c>
      <c r="M363" s="317">
        <f t="shared" si="90"/>
        <v>0</v>
      </c>
      <c r="N363" s="317">
        <f t="shared" si="91"/>
        <v>542.53800000000012</v>
      </c>
    </row>
    <row r="364" spans="1:14" ht="18" customHeight="1" outlineLevel="2" thickBot="1">
      <c r="A364" s="187"/>
      <c r="B364" s="121"/>
      <c r="C364" s="241" t="s">
        <v>1191</v>
      </c>
      <c r="D364" s="47" t="s">
        <v>87</v>
      </c>
      <c r="E364" s="47" t="s">
        <v>1043</v>
      </c>
      <c r="F364" s="317">
        <v>350</v>
      </c>
      <c r="G364" s="317"/>
      <c r="H364" s="317">
        <f t="shared" si="94"/>
        <v>472.50000000000006</v>
      </c>
      <c r="I364" s="317">
        <f t="shared" si="95"/>
        <v>332.5</v>
      </c>
      <c r="J364" s="317">
        <f t="shared" si="96"/>
        <v>280</v>
      </c>
      <c r="L364" s="317">
        <f t="shared" si="89"/>
        <v>357</v>
      </c>
      <c r="M364" s="317">
        <f t="shared" si="90"/>
        <v>0</v>
      </c>
      <c r="N364" s="317">
        <f t="shared" si="91"/>
        <v>481.95000000000005</v>
      </c>
    </row>
    <row r="365" spans="1:14" ht="18" customHeight="1" outlineLevel="2" thickBot="1">
      <c r="A365" s="187"/>
      <c r="B365" s="121"/>
      <c r="C365" s="241" t="s">
        <v>1516</v>
      </c>
      <c r="D365" s="124" t="s">
        <v>1517</v>
      </c>
      <c r="E365" s="47" t="s">
        <v>1043</v>
      </c>
      <c r="F365" s="317">
        <v>396</v>
      </c>
      <c r="G365" s="317"/>
      <c r="H365" s="317">
        <f t="shared" si="94"/>
        <v>534.6</v>
      </c>
      <c r="I365" s="317">
        <f t="shared" si="95"/>
        <v>376.2</v>
      </c>
      <c r="J365" s="317">
        <f t="shared" si="96"/>
        <v>316.8</v>
      </c>
      <c r="L365" s="317">
        <f t="shared" si="89"/>
        <v>403.92</v>
      </c>
      <c r="M365" s="317">
        <f t="shared" si="90"/>
        <v>0</v>
      </c>
      <c r="N365" s="317">
        <f t="shared" si="91"/>
        <v>545.29200000000003</v>
      </c>
    </row>
    <row r="366" spans="1:14" ht="18" customHeight="1" outlineLevel="2" thickBot="1">
      <c r="A366" s="187"/>
      <c r="B366" s="121"/>
      <c r="C366" s="241" t="s">
        <v>1192</v>
      </c>
      <c r="D366" s="47" t="s">
        <v>88</v>
      </c>
      <c r="E366" s="47" t="s">
        <v>1043</v>
      </c>
      <c r="F366" s="317">
        <v>428</v>
      </c>
      <c r="G366" s="317"/>
      <c r="H366" s="317">
        <f t="shared" si="94"/>
        <v>577.80000000000007</v>
      </c>
      <c r="I366" s="317">
        <f t="shared" si="95"/>
        <v>406.59999999999997</v>
      </c>
      <c r="J366" s="317">
        <f t="shared" si="96"/>
        <v>342.40000000000003</v>
      </c>
      <c r="L366" s="317">
        <f t="shared" si="89"/>
        <v>436.56</v>
      </c>
      <c r="M366" s="317">
        <f t="shared" si="90"/>
        <v>0</v>
      </c>
      <c r="N366" s="317">
        <f t="shared" si="91"/>
        <v>589.35600000000011</v>
      </c>
    </row>
    <row r="367" spans="1:14" ht="18" customHeight="1" outlineLevel="2" thickBot="1">
      <c r="A367" s="190"/>
      <c r="B367" s="121"/>
      <c r="C367" s="142" t="s">
        <v>584</v>
      </c>
      <c r="D367" s="47" t="s">
        <v>82</v>
      </c>
      <c r="E367" s="47" t="s">
        <v>1039</v>
      </c>
      <c r="F367" s="317">
        <v>515</v>
      </c>
      <c r="G367" s="317"/>
      <c r="H367" s="317">
        <f t="shared" si="94"/>
        <v>695.25</v>
      </c>
      <c r="I367" s="317">
        <f t="shared" si="95"/>
        <v>489.25</v>
      </c>
      <c r="J367" s="317">
        <f t="shared" si="96"/>
        <v>412</v>
      </c>
      <c r="L367" s="317">
        <f t="shared" si="89"/>
        <v>525.29999999999995</v>
      </c>
      <c r="M367" s="317">
        <f t="shared" si="90"/>
        <v>0</v>
      </c>
      <c r="N367" s="317">
        <f t="shared" si="91"/>
        <v>709.15499999999997</v>
      </c>
    </row>
    <row r="368" spans="1:14" ht="18" customHeight="1" thickBot="1">
      <c r="A368" s="29"/>
      <c r="B368" s="121"/>
      <c r="C368" s="144" t="s">
        <v>583</v>
      </c>
      <c r="D368" s="145" t="s">
        <v>81</v>
      </c>
      <c r="E368" s="90" t="s">
        <v>1039</v>
      </c>
      <c r="F368" s="317">
        <v>800</v>
      </c>
      <c r="G368" s="317"/>
      <c r="H368" s="317">
        <f t="shared" si="94"/>
        <v>1080</v>
      </c>
      <c r="I368" s="317">
        <f t="shared" si="95"/>
        <v>760</v>
      </c>
      <c r="J368" s="317">
        <f t="shared" si="96"/>
        <v>640</v>
      </c>
      <c r="L368" s="317">
        <f t="shared" si="89"/>
        <v>816</v>
      </c>
      <c r="M368" s="317">
        <f t="shared" si="90"/>
        <v>0</v>
      </c>
      <c r="N368" s="317">
        <f t="shared" si="91"/>
        <v>1101.5999999999999</v>
      </c>
    </row>
    <row r="369" spans="1:14" ht="15.75" thickBot="1">
      <c r="A369" s="29"/>
      <c r="B369" s="121" t="s">
        <v>1400</v>
      </c>
      <c r="C369" s="30" t="s">
        <v>1402</v>
      </c>
      <c r="D369" s="31"/>
      <c r="E369" s="32" t="s">
        <v>1123</v>
      </c>
      <c r="F369" s="317"/>
      <c r="G369" s="317"/>
      <c r="H369" s="317"/>
      <c r="I369" s="317"/>
      <c r="J369" s="317"/>
      <c r="L369" s="317">
        <f t="shared" si="89"/>
        <v>0</v>
      </c>
      <c r="M369" s="317">
        <f t="shared" si="90"/>
        <v>0</v>
      </c>
      <c r="N369" s="317">
        <f t="shared" si="91"/>
        <v>0</v>
      </c>
    </row>
    <row r="370" spans="1:14" s="44" customFormat="1" ht="15.75" outlineLevel="1" thickBot="1">
      <c r="A370" s="45"/>
      <c r="B370" s="121" t="s">
        <v>1401</v>
      </c>
      <c r="C370" s="30" t="s">
        <v>1403</v>
      </c>
      <c r="D370" s="31"/>
      <c r="E370" s="32" t="s">
        <v>1123</v>
      </c>
      <c r="F370" s="317"/>
      <c r="G370" s="317"/>
      <c r="H370" s="317"/>
      <c r="I370" s="317"/>
      <c r="J370" s="317"/>
      <c r="L370" s="317">
        <f t="shared" si="89"/>
        <v>0</v>
      </c>
      <c r="M370" s="317">
        <f t="shared" si="90"/>
        <v>0</v>
      </c>
      <c r="N370" s="317">
        <f t="shared" si="91"/>
        <v>0</v>
      </c>
    </row>
    <row r="371" spans="1:14" s="44" customFormat="1" ht="39" outlineLevel="1" thickBot="1">
      <c r="A371" s="301"/>
      <c r="B371" s="121"/>
      <c r="C371" s="244" t="s">
        <v>1826</v>
      </c>
      <c r="D371" s="124" t="s">
        <v>1842</v>
      </c>
      <c r="E371" s="124" t="s">
        <v>1859</v>
      </c>
      <c r="F371" s="317">
        <v>70</v>
      </c>
      <c r="G371" s="317"/>
      <c r="H371" s="317">
        <f t="shared" si="94"/>
        <v>94.5</v>
      </c>
      <c r="I371" s="317">
        <f t="shared" ref="I371:I387" si="97">F371*0.95</f>
        <v>66.5</v>
      </c>
      <c r="J371" s="317">
        <f t="shared" ref="J371:J387" si="98">F371*0.8</f>
        <v>56</v>
      </c>
      <c r="L371" s="317">
        <f t="shared" si="89"/>
        <v>71.400000000000006</v>
      </c>
      <c r="M371" s="317">
        <f t="shared" si="90"/>
        <v>0</v>
      </c>
      <c r="N371" s="317">
        <f t="shared" si="91"/>
        <v>96.39</v>
      </c>
    </row>
    <row r="372" spans="1:14" s="44" customFormat="1" ht="39" outlineLevel="1" thickBot="1">
      <c r="A372" s="301"/>
      <c r="B372" s="121"/>
      <c r="C372" s="244" t="s">
        <v>1827</v>
      </c>
      <c r="D372" s="47" t="s">
        <v>1843</v>
      </c>
      <c r="E372" s="124" t="s">
        <v>1860</v>
      </c>
      <c r="F372" s="317">
        <v>80</v>
      </c>
      <c r="G372" s="317"/>
      <c r="H372" s="317">
        <f t="shared" si="94"/>
        <v>108</v>
      </c>
      <c r="I372" s="317">
        <f t="shared" si="97"/>
        <v>76</v>
      </c>
      <c r="J372" s="317">
        <f t="shared" si="98"/>
        <v>64</v>
      </c>
      <c r="L372" s="317">
        <f t="shared" si="89"/>
        <v>81.599999999999994</v>
      </c>
      <c r="M372" s="317">
        <f t="shared" si="90"/>
        <v>0</v>
      </c>
      <c r="N372" s="317">
        <f t="shared" si="91"/>
        <v>110.16</v>
      </c>
    </row>
    <row r="373" spans="1:14" s="44" customFormat="1" ht="51.75" outlineLevel="1" thickBot="1">
      <c r="A373" s="301"/>
      <c r="B373" s="121"/>
      <c r="C373" s="244" t="s">
        <v>1828</v>
      </c>
      <c r="D373" s="47" t="s">
        <v>1844</v>
      </c>
      <c r="E373" s="124" t="s">
        <v>1861</v>
      </c>
      <c r="F373" s="317">
        <v>29</v>
      </c>
      <c r="G373" s="317"/>
      <c r="H373" s="317">
        <f t="shared" si="94"/>
        <v>39.150000000000006</v>
      </c>
      <c r="I373" s="317">
        <f t="shared" si="97"/>
        <v>27.549999999999997</v>
      </c>
      <c r="J373" s="317">
        <f t="shared" si="98"/>
        <v>23.200000000000003</v>
      </c>
      <c r="L373" s="317">
        <f t="shared" si="89"/>
        <v>29.580000000000002</v>
      </c>
      <c r="M373" s="317">
        <f t="shared" si="90"/>
        <v>0</v>
      </c>
      <c r="N373" s="317">
        <f t="shared" si="91"/>
        <v>39.933000000000007</v>
      </c>
    </row>
    <row r="374" spans="1:14" s="44" customFormat="1" ht="64.5" outlineLevel="1" thickBot="1">
      <c r="A374" s="301"/>
      <c r="B374" s="121"/>
      <c r="C374" s="244" t="s">
        <v>1829</v>
      </c>
      <c r="D374" s="47" t="s">
        <v>1845</v>
      </c>
      <c r="E374" s="124" t="s">
        <v>1862</v>
      </c>
      <c r="F374" s="317">
        <v>75</v>
      </c>
      <c r="G374" s="317"/>
      <c r="H374" s="317">
        <f t="shared" si="94"/>
        <v>101.25</v>
      </c>
      <c r="I374" s="317">
        <f t="shared" si="97"/>
        <v>71.25</v>
      </c>
      <c r="J374" s="317">
        <f t="shared" si="98"/>
        <v>60</v>
      </c>
      <c r="L374" s="317">
        <f t="shared" si="89"/>
        <v>76.5</v>
      </c>
      <c r="M374" s="317">
        <f t="shared" si="90"/>
        <v>0</v>
      </c>
      <c r="N374" s="317">
        <f t="shared" si="91"/>
        <v>103.27500000000001</v>
      </c>
    </row>
    <row r="375" spans="1:14" s="44" customFormat="1" ht="64.5" outlineLevel="1" thickBot="1">
      <c r="A375" s="301"/>
      <c r="B375" s="121"/>
      <c r="C375" s="244" t="s">
        <v>1830</v>
      </c>
      <c r="D375" s="47" t="s">
        <v>1846</v>
      </c>
      <c r="E375" s="124" t="s">
        <v>1863</v>
      </c>
      <c r="F375" s="317">
        <v>37</v>
      </c>
      <c r="G375" s="317"/>
      <c r="H375" s="317">
        <f t="shared" si="94"/>
        <v>49.95</v>
      </c>
      <c r="I375" s="317">
        <f t="shared" si="97"/>
        <v>35.15</v>
      </c>
      <c r="J375" s="317">
        <f t="shared" si="98"/>
        <v>29.6</v>
      </c>
      <c r="L375" s="317">
        <f t="shared" si="89"/>
        <v>37.74</v>
      </c>
      <c r="M375" s="317">
        <f t="shared" si="90"/>
        <v>0</v>
      </c>
      <c r="N375" s="317">
        <f t="shared" si="91"/>
        <v>50.949000000000005</v>
      </c>
    </row>
    <row r="376" spans="1:14" s="44" customFormat="1" ht="64.5" outlineLevel="1" thickBot="1">
      <c r="A376" s="301"/>
      <c r="B376" s="121"/>
      <c r="C376" s="244" t="s">
        <v>1831</v>
      </c>
      <c r="D376" s="47" t="s">
        <v>1847</v>
      </c>
      <c r="E376" s="124" t="s">
        <v>1864</v>
      </c>
      <c r="F376" s="317">
        <v>37</v>
      </c>
      <c r="G376" s="317"/>
      <c r="H376" s="317">
        <f t="shared" si="94"/>
        <v>49.95</v>
      </c>
      <c r="I376" s="317">
        <f t="shared" si="97"/>
        <v>35.15</v>
      </c>
      <c r="J376" s="317">
        <f t="shared" si="98"/>
        <v>29.6</v>
      </c>
      <c r="L376" s="317">
        <f t="shared" si="89"/>
        <v>37.74</v>
      </c>
      <c r="M376" s="317">
        <f t="shared" si="90"/>
        <v>0</v>
      </c>
      <c r="N376" s="317">
        <f t="shared" si="91"/>
        <v>50.949000000000005</v>
      </c>
    </row>
    <row r="377" spans="1:14" s="44" customFormat="1" ht="77.25" outlineLevel="1" thickBot="1">
      <c r="A377" s="301"/>
      <c r="B377" s="121"/>
      <c r="C377" s="244" t="s">
        <v>1832</v>
      </c>
      <c r="D377" s="47" t="s">
        <v>1848</v>
      </c>
      <c r="E377" s="124" t="s">
        <v>1865</v>
      </c>
      <c r="F377" s="317">
        <v>37</v>
      </c>
      <c r="G377" s="317"/>
      <c r="H377" s="317">
        <f t="shared" si="94"/>
        <v>49.95</v>
      </c>
      <c r="I377" s="317">
        <f t="shared" si="97"/>
        <v>35.15</v>
      </c>
      <c r="J377" s="317">
        <f t="shared" si="98"/>
        <v>29.6</v>
      </c>
      <c r="L377" s="317">
        <f t="shared" si="89"/>
        <v>37.74</v>
      </c>
      <c r="M377" s="317">
        <f t="shared" si="90"/>
        <v>0</v>
      </c>
      <c r="N377" s="317">
        <f t="shared" si="91"/>
        <v>50.949000000000005</v>
      </c>
    </row>
    <row r="378" spans="1:14" s="44" customFormat="1" ht="77.25" outlineLevel="1" thickBot="1">
      <c r="A378" s="301"/>
      <c r="B378" s="121"/>
      <c r="C378" s="244" t="s">
        <v>1833</v>
      </c>
      <c r="D378" s="47" t="s">
        <v>1849</v>
      </c>
      <c r="E378" s="124" t="s">
        <v>1866</v>
      </c>
      <c r="F378" s="317">
        <v>37</v>
      </c>
      <c r="G378" s="317"/>
      <c r="H378" s="317">
        <f t="shared" si="94"/>
        <v>49.95</v>
      </c>
      <c r="I378" s="317">
        <f t="shared" si="97"/>
        <v>35.15</v>
      </c>
      <c r="J378" s="317">
        <f t="shared" si="98"/>
        <v>29.6</v>
      </c>
      <c r="L378" s="317">
        <f t="shared" si="89"/>
        <v>37.74</v>
      </c>
      <c r="M378" s="317">
        <f t="shared" si="90"/>
        <v>0</v>
      </c>
      <c r="N378" s="317">
        <f t="shared" si="91"/>
        <v>50.949000000000005</v>
      </c>
    </row>
    <row r="379" spans="1:14" s="44" customFormat="1" ht="39" outlineLevel="1" thickBot="1">
      <c r="A379" s="301"/>
      <c r="B379" s="121"/>
      <c r="C379" s="244" t="s">
        <v>1834</v>
      </c>
      <c r="D379" s="47" t="s">
        <v>1850</v>
      </c>
      <c r="E379" s="124" t="s">
        <v>1867</v>
      </c>
      <c r="F379" s="317">
        <v>37</v>
      </c>
      <c r="G379" s="317"/>
      <c r="H379" s="317">
        <f t="shared" si="94"/>
        <v>49.95</v>
      </c>
      <c r="I379" s="317">
        <f t="shared" si="97"/>
        <v>35.15</v>
      </c>
      <c r="J379" s="317">
        <f t="shared" si="98"/>
        <v>29.6</v>
      </c>
      <c r="L379" s="317">
        <f t="shared" si="89"/>
        <v>37.74</v>
      </c>
      <c r="M379" s="317">
        <f t="shared" si="90"/>
        <v>0</v>
      </c>
      <c r="N379" s="317">
        <f t="shared" si="91"/>
        <v>50.949000000000005</v>
      </c>
    </row>
    <row r="380" spans="1:14" s="44" customFormat="1" ht="77.25" outlineLevel="1" thickBot="1">
      <c r="A380" s="301"/>
      <c r="B380" s="121"/>
      <c r="C380" s="244" t="s">
        <v>1835</v>
      </c>
      <c r="D380" s="47" t="s">
        <v>1851</v>
      </c>
      <c r="E380" s="124" t="s">
        <v>1868</v>
      </c>
      <c r="F380" s="317">
        <v>37</v>
      </c>
      <c r="G380" s="317"/>
      <c r="H380" s="317">
        <f t="shared" si="94"/>
        <v>49.95</v>
      </c>
      <c r="I380" s="317">
        <f t="shared" si="97"/>
        <v>35.15</v>
      </c>
      <c r="J380" s="317">
        <f t="shared" si="98"/>
        <v>29.6</v>
      </c>
      <c r="L380" s="317">
        <f t="shared" si="89"/>
        <v>37.74</v>
      </c>
      <c r="M380" s="317">
        <f t="shared" si="90"/>
        <v>0</v>
      </c>
      <c r="N380" s="317">
        <f t="shared" si="91"/>
        <v>50.949000000000005</v>
      </c>
    </row>
    <row r="381" spans="1:14" s="44" customFormat="1" ht="51.75" outlineLevel="1" thickBot="1">
      <c r="A381" s="301"/>
      <c r="B381" s="121"/>
      <c r="C381" s="244" t="s">
        <v>1836</v>
      </c>
      <c r="D381" s="47" t="s">
        <v>1852</v>
      </c>
      <c r="E381" s="124" t="s">
        <v>1869</v>
      </c>
      <c r="F381" s="317">
        <v>43</v>
      </c>
      <c r="G381" s="317"/>
      <c r="H381" s="317">
        <f t="shared" si="94"/>
        <v>58.050000000000004</v>
      </c>
      <c r="I381" s="317">
        <f t="shared" si="97"/>
        <v>40.85</v>
      </c>
      <c r="J381" s="317">
        <f t="shared" si="98"/>
        <v>34.4</v>
      </c>
      <c r="L381" s="317">
        <f t="shared" si="89"/>
        <v>43.86</v>
      </c>
      <c r="M381" s="317">
        <f t="shared" si="90"/>
        <v>0</v>
      </c>
      <c r="N381" s="317">
        <f t="shared" si="91"/>
        <v>59.211000000000006</v>
      </c>
    </row>
    <row r="382" spans="1:14" s="44" customFormat="1" ht="90" outlineLevel="1" thickBot="1">
      <c r="A382" s="301"/>
      <c r="B382" s="121"/>
      <c r="C382" s="244" t="s">
        <v>1837</v>
      </c>
      <c r="D382" s="47" t="s">
        <v>1853</v>
      </c>
      <c r="E382" s="124" t="s">
        <v>1870</v>
      </c>
      <c r="F382" s="317">
        <v>39</v>
      </c>
      <c r="G382" s="317"/>
      <c r="H382" s="317">
        <f t="shared" si="94"/>
        <v>52.650000000000006</v>
      </c>
      <c r="I382" s="317">
        <f t="shared" si="97"/>
        <v>37.049999999999997</v>
      </c>
      <c r="J382" s="317">
        <f t="shared" si="98"/>
        <v>31.200000000000003</v>
      </c>
      <c r="L382" s="317">
        <f t="shared" si="89"/>
        <v>39.78</v>
      </c>
      <c r="M382" s="317">
        <f t="shared" si="90"/>
        <v>0</v>
      </c>
      <c r="N382" s="317">
        <f t="shared" si="91"/>
        <v>53.70300000000001</v>
      </c>
    </row>
    <row r="383" spans="1:14" s="44" customFormat="1" ht="90" outlineLevel="1" thickBot="1">
      <c r="A383" s="301"/>
      <c r="B383" s="121"/>
      <c r="C383" s="244" t="s">
        <v>1838</v>
      </c>
      <c r="D383" s="124" t="s">
        <v>1854</v>
      </c>
      <c r="E383" s="124" t="s">
        <v>1871</v>
      </c>
      <c r="F383" s="317">
        <v>53</v>
      </c>
      <c r="G383" s="317"/>
      <c r="H383" s="317">
        <f t="shared" si="94"/>
        <v>71.550000000000011</v>
      </c>
      <c r="I383" s="317">
        <f t="shared" si="97"/>
        <v>50.349999999999994</v>
      </c>
      <c r="J383" s="317">
        <f t="shared" si="98"/>
        <v>42.400000000000006</v>
      </c>
      <c r="L383" s="317">
        <f t="shared" si="89"/>
        <v>54.06</v>
      </c>
      <c r="M383" s="317">
        <f t="shared" si="90"/>
        <v>0</v>
      </c>
      <c r="N383" s="317">
        <f t="shared" si="91"/>
        <v>72.981000000000009</v>
      </c>
    </row>
    <row r="384" spans="1:14" s="44" customFormat="1" ht="77.25" outlineLevel="1" thickBot="1">
      <c r="A384" s="301"/>
      <c r="B384" s="121"/>
      <c r="C384" s="244" t="s">
        <v>1839</v>
      </c>
      <c r="D384" s="47" t="s">
        <v>1855</v>
      </c>
      <c r="E384" s="124" t="s">
        <v>1872</v>
      </c>
      <c r="F384" s="317">
        <v>50</v>
      </c>
      <c r="G384" s="317"/>
      <c r="H384" s="317">
        <f t="shared" si="94"/>
        <v>67.5</v>
      </c>
      <c r="I384" s="317">
        <f t="shared" si="97"/>
        <v>47.5</v>
      </c>
      <c r="J384" s="317">
        <f t="shared" si="98"/>
        <v>40</v>
      </c>
      <c r="L384" s="317">
        <f t="shared" si="89"/>
        <v>51</v>
      </c>
      <c r="M384" s="317">
        <f t="shared" si="90"/>
        <v>0</v>
      </c>
      <c r="N384" s="317">
        <f t="shared" si="91"/>
        <v>68.849999999999994</v>
      </c>
    </row>
    <row r="385" spans="1:14" s="44" customFormat="1" ht="64.5" outlineLevel="1" thickBot="1">
      <c r="A385" s="301"/>
      <c r="B385" s="121"/>
      <c r="C385" s="244" t="s">
        <v>1840</v>
      </c>
      <c r="D385" s="47" t="s">
        <v>1856</v>
      </c>
      <c r="E385" s="124" t="s">
        <v>1873</v>
      </c>
      <c r="F385" s="317">
        <v>265</v>
      </c>
      <c r="G385" s="317"/>
      <c r="H385" s="317">
        <f t="shared" si="94"/>
        <v>357.75</v>
      </c>
      <c r="I385" s="317">
        <f t="shared" si="97"/>
        <v>251.75</v>
      </c>
      <c r="J385" s="317">
        <f t="shared" si="98"/>
        <v>212</v>
      </c>
      <c r="L385" s="317">
        <f t="shared" si="89"/>
        <v>270.3</v>
      </c>
      <c r="M385" s="317">
        <f t="shared" si="90"/>
        <v>0</v>
      </c>
      <c r="N385" s="317">
        <f t="shared" si="91"/>
        <v>364.90500000000003</v>
      </c>
    </row>
    <row r="386" spans="1:14" s="44" customFormat="1" ht="30" customHeight="1" outlineLevel="1" thickBot="1">
      <c r="A386" s="301"/>
      <c r="B386" s="121"/>
      <c r="C386" s="244" t="s">
        <v>1841</v>
      </c>
      <c r="D386" s="47" t="s">
        <v>1857</v>
      </c>
      <c r="E386" s="48"/>
      <c r="F386" s="317">
        <v>65</v>
      </c>
      <c r="G386" s="317"/>
      <c r="H386" s="317">
        <f t="shared" si="94"/>
        <v>87.75</v>
      </c>
      <c r="I386" s="317">
        <f t="shared" si="97"/>
        <v>61.75</v>
      </c>
      <c r="J386" s="317">
        <f t="shared" si="98"/>
        <v>52</v>
      </c>
      <c r="L386" s="317">
        <f t="shared" si="89"/>
        <v>66.3</v>
      </c>
      <c r="M386" s="317">
        <f t="shared" si="90"/>
        <v>0</v>
      </c>
      <c r="N386" s="317">
        <f t="shared" si="91"/>
        <v>89.504999999999995</v>
      </c>
    </row>
    <row r="387" spans="1:14" s="44" customFormat="1" ht="32.25" customHeight="1" outlineLevel="1" thickBot="1">
      <c r="A387" s="301"/>
      <c r="B387" s="121"/>
      <c r="C387" s="244" t="s">
        <v>1874</v>
      </c>
      <c r="D387" s="47" t="s">
        <v>1858</v>
      </c>
      <c r="E387" s="48"/>
      <c r="F387" s="317">
        <v>97</v>
      </c>
      <c r="G387" s="317"/>
      <c r="H387" s="317">
        <f t="shared" si="94"/>
        <v>130.95000000000002</v>
      </c>
      <c r="I387" s="317">
        <f t="shared" si="97"/>
        <v>92.149999999999991</v>
      </c>
      <c r="J387" s="317">
        <f t="shared" si="98"/>
        <v>77.600000000000009</v>
      </c>
      <c r="L387" s="317">
        <f t="shared" si="89"/>
        <v>98.94</v>
      </c>
      <c r="M387" s="317">
        <f t="shared" si="90"/>
        <v>0</v>
      </c>
      <c r="N387" s="317">
        <f t="shared" si="91"/>
        <v>133.56900000000002</v>
      </c>
    </row>
    <row r="388" spans="1:14" s="44" customFormat="1" ht="26.25" outlineLevel="1" thickBot="1">
      <c r="A388" s="45"/>
      <c r="B388" s="121" t="s">
        <v>987</v>
      </c>
      <c r="C388" s="46" t="s">
        <v>878</v>
      </c>
      <c r="D388" s="47" t="s">
        <v>298</v>
      </c>
      <c r="E388" s="48" t="s">
        <v>296</v>
      </c>
      <c r="F388" s="354">
        <v>30</v>
      </c>
      <c r="G388" s="354"/>
      <c r="H388" s="354">
        <v>30</v>
      </c>
      <c r="I388" s="354">
        <v>30</v>
      </c>
      <c r="J388" s="354">
        <v>30</v>
      </c>
      <c r="L388" s="317">
        <f t="shared" si="89"/>
        <v>30.6</v>
      </c>
      <c r="M388" s="317">
        <f t="shared" si="90"/>
        <v>0</v>
      </c>
      <c r="N388" s="317">
        <f t="shared" si="91"/>
        <v>30.6</v>
      </c>
    </row>
    <row r="389" spans="1:14" s="44" customFormat="1" ht="26.25" outlineLevel="1" thickBot="1">
      <c r="A389" s="45"/>
      <c r="B389" s="121" t="s">
        <v>987</v>
      </c>
      <c r="C389" s="46" t="s">
        <v>879</v>
      </c>
      <c r="D389" s="47" t="s">
        <v>299</v>
      </c>
      <c r="E389" s="48" t="s">
        <v>296</v>
      </c>
      <c r="F389" s="354">
        <v>30</v>
      </c>
      <c r="G389" s="354"/>
      <c r="H389" s="354">
        <v>30</v>
      </c>
      <c r="I389" s="354">
        <v>30</v>
      </c>
      <c r="J389" s="354">
        <v>30</v>
      </c>
      <c r="L389" s="317">
        <f t="shared" si="89"/>
        <v>30.6</v>
      </c>
      <c r="M389" s="317">
        <f t="shared" si="90"/>
        <v>0</v>
      </c>
      <c r="N389" s="317">
        <f t="shared" si="91"/>
        <v>30.6</v>
      </c>
    </row>
    <row r="390" spans="1:14" s="44" customFormat="1" ht="26.25" outlineLevel="1" thickBot="1">
      <c r="A390" s="45"/>
      <c r="B390" s="121" t="s">
        <v>987</v>
      </c>
      <c r="C390" s="46" t="s">
        <v>882</v>
      </c>
      <c r="D390" s="47" t="s">
        <v>302</v>
      </c>
      <c r="E390" s="48" t="s">
        <v>296</v>
      </c>
      <c r="F390" s="354">
        <v>30</v>
      </c>
      <c r="G390" s="354"/>
      <c r="H390" s="354">
        <v>30</v>
      </c>
      <c r="I390" s="354">
        <v>30</v>
      </c>
      <c r="J390" s="354">
        <v>30</v>
      </c>
      <c r="L390" s="317">
        <f t="shared" si="89"/>
        <v>30.6</v>
      </c>
      <c r="M390" s="317">
        <f t="shared" si="90"/>
        <v>0</v>
      </c>
      <c r="N390" s="317">
        <f t="shared" si="91"/>
        <v>30.6</v>
      </c>
    </row>
    <row r="391" spans="1:14" s="44" customFormat="1" ht="26.25" outlineLevel="1" thickBot="1">
      <c r="A391" s="45"/>
      <c r="B391" s="121" t="s">
        <v>987</v>
      </c>
      <c r="C391" s="46" t="s">
        <v>883</v>
      </c>
      <c r="D391" s="47" t="s">
        <v>303</v>
      </c>
      <c r="E391" s="48" t="s">
        <v>296</v>
      </c>
      <c r="F391" s="354">
        <v>30</v>
      </c>
      <c r="G391" s="354"/>
      <c r="H391" s="354">
        <v>30</v>
      </c>
      <c r="I391" s="354">
        <v>30</v>
      </c>
      <c r="J391" s="354">
        <v>30</v>
      </c>
      <c r="L391" s="317">
        <f t="shared" si="89"/>
        <v>30.6</v>
      </c>
      <c r="M391" s="317">
        <f t="shared" si="90"/>
        <v>0</v>
      </c>
      <c r="N391" s="317">
        <f t="shared" si="91"/>
        <v>30.6</v>
      </c>
    </row>
    <row r="392" spans="1:14" s="44" customFormat="1" ht="39" outlineLevel="1" thickBot="1">
      <c r="A392" s="45"/>
      <c r="B392" s="121" t="s">
        <v>987</v>
      </c>
      <c r="C392" s="46" t="s">
        <v>884</v>
      </c>
      <c r="D392" s="47" t="s">
        <v>304</v>
      </c>
      <c r="E392" s="48" t="s">
        <v>296</v>
      </c>
      <c r="F392" s="354">
        <v>30</v>
      </c>
      <c r="G392" s="354"/>
      <c r="H392" s="354">
        <v>30</v>
      </c>
      <c r="I392" s="354">
        <v>30</v>
      </c>
      <c r="J392" s="354">
        <v>30</v>
      </c>
      <c r="L392" s="317">
        <f t="shared" si="89"/>
        <v>30.6</v>
      </c>
      <c r="M392" s="317">
        <f t="shared" si="90"/>
        <v>0</v>
      </c>
      <c r="N392" s="317">
        <f t="shared" si="91"/>
        <v>30.6</v>
      </c>
    </row>
    <row r="393" spans="1:14" s="44" customFormat="1" ht="26.25" outlineLevel="1" thickBot="1">
      <c r="A393" s="45"/>
      <c r="B393" s="121" t="s">
        <v>987</v>
      </c>
      <c r="C393" s="46" t="s">
        <v>880</v>
      </c>
      <c r="D393" s="47" t="s">
        <v>300</v>
      </c>
      <c r="E393" s="48" t="s">
        <v>296</v>
      </c>
      <c r="F393" s="354">
        <v>39</v>
      </c>
      <c r="G393" s="354"/>
      <c r="H393" s="354">
        <v>39</v>
      </c>
      <c r="I393" s="354">
        <v>39</v>
      </c>
      <c r="J393" s="354">
        <v>39</v>
      </c>
      <c r="L393" s="317">
        <f t="shared" ref="L393:L395" si="99">F393*1.02</f>
        <v>39.78</v>
      </c>
      <c r="M393" s="317">
        <f t="shared" ref="M393:M395" si="100">G393*1.02</f>
        <v>0</v>
      </c>
      <c r="N393" s="317">
        <f t="shared" ref="N393:N395" si="101">H393*1.02</f>
        <v>39.78</v>
      </c>
    </row>
    <row r="394" spans="1:14" s="44" customFormat="1" ht="26.25" outlineLevel="1" thickBot="1">
      <c r="A394" s="61"/>
      <c r="B394" s="121" t="s">
        <v>987</v>
      </c>
      <c r="C394" s="46" t="s">
        <v>881</v>
      </c>
      <c r="D394" s="47" t="s">
        <v>301</v>
      </c>
      <c r="E394" s="48" t="s">
        <v>296</v>
      </c>
      <c r="F394" s="354">
        <v>47</v>
      </c>
      <c r="G394" s="354"/>
      <c r="H394" s="354">
        <v>47</v>
      </c>
      <c r="I394" s="354">
        <v>47</v>
      </c>
      <c r="J394" s="354">
        <v>47</v>
      </c>
      <c r="L394" s="317">
        <f t="shared" si="99"/>
        <v>47.94</v>
      </c>
      <c r="M394" s="317">
        <f t="shared" si="100"/>
        <v>0</v>
      </c>
      <c r="N394" s="317">
        <f t="shared" si="101"/>
        <v>47.94</v>
      </c>
    </row>
    <row r="395" spans="1:14" s="44" customFormat="1" ht="25.5" outlineLevel="1">
      <c r="A395" s="61"/>
      <c r="B395" s="121" t="s">
        <v>987</v>
      </c>
      <c r="C395" s="46" t="s">
        <v>885</v>
      </c>
      <c r="D395" s="47" t="s">
        <v>305</v>
      </c>
      <c r="E395" s="48" t="s">
        <v>297</v>
      </c>
      <c r="F395" s="354">
        <v>55</v>
      </c>
      <c r="G395" s="354"/>
      <c r="H395" s="354">
        <v>55</v>
      </c>
      <c r="I395" s="354">
        <v>55</v>
      </c>
      <c r="J395" s="354">
        <v>55</v>
      </c>
      <c r="L395" s="317">
        <f t="shared" si="99"/>
        <v>56.1</v>
      </c>
      <c r="M395" s="317">
        <f t="shared" si="100"/>
        <v>0</v>
      </c>
      <c r="N395" s="317">
        <f t="shared" si="101"/>
        <v>56.1</v>
      </c>
    </row>
    <row r="396" spans="1:14">
      <c r="E396" s="509" t="s">
        <v>1123</v>
      </c>
      <c r="F396" s="509"/>
      <c r="G396" s="78"/>
      <c r="H396" s="11"/>
      <c r="I396" s="11"/>
      <c r="J396" s="11"/>
      <c r="L396" s="12"/>
      <c r="M396" s="78"/>
      <c r="N396" s="11"/>
    </row>
  </sheetData>
  <sheetProtection algorithmName="SHA-512" hashValue="MlRrx2uaN3sxN6CXcDnXhOBYUjsVdM4703tXUKnJ4c12MoPvD3mPwvb4wpX8xCLjcMMaAhc4Tq8yGZRJqbGVNw==" saltValue="sZll9BiZU2k3l1d57fyyUg==" spinCount="100000" sheet="1" objects="1" scenarios="1"/>
  <autoFilter ref="B4:F396" xr:uid="{00000000-0009-0000-0000-000005000000}"/>
  <sortState ref="C406:F410">
    <sortCondition ref="F509:F513"/>
  </sortState>
  <customSheetViews>
    <customSheetView guid="{4BAD0D13-EDEF-429F-8AFE-BF9B89120DC2}" scale="115" showPageBreaks="1" showGridLines="0" showAutoFilter="1" hiddenRows="1" hiddenColumns="1" view="pageBreakPreview">
      <selection activeCell="D6" sqref="D6"/>
      <pageMargins left="0.39370078740157483" right="0.39370078740157483" top="0.94488188976377963" bottom="0.39370078740157483" header="0.31496062992125984" footer="0.31496062992125984"/>
      <pageSetup paperSize="9" scale="85" fitToHeight="40" orientation="portrait" r:id="rId1"/>
      <headerFooter>
        <oddHeader>&amp;L(495) 797-61-51Москва(812) 385-20-45С-Петербург&amp;C&amp;Gwww.prabo.ru&amp;R(4932) 37-14-88 Иваново(347) 246-94-13 Уфа</oddHeader>
      </headerFooter>
      <autoFilter ref="A4:E514" xr:uid="{00000000-0000-0000-0000-000000000000}"/>
    </customSheetView>
  </customSheetViews>
  <mergeCells count="1">
    <mergeCell ref="E396:F396"/>
  </mergeCells>
  <conditionalFormatting sqref="D371:D387">
    <cfRule type="duplicateValues" dxfId="64" priority="62"/>
  </conditionalFormatting>
  <conditionalFormatting sqref="E371:E385">
    <cfRule type="duplicateValues" dxfId="63" priority="61"/>
  </conditionalFormatting>
  <dataValidations count="2">
    <dataValidation type="list" allowBlank="1" showInputMessage="1" showErrorMessage="1" sqref="A8:A395" xr:uid="{00000000-0002-0000-0500-000000000000}">
      <formula1>сегмент</formula1>
    </dataValidation>
    <dataValidation type="list" allowBlank="1" showInputMessage="1" showErrorMessage="1" sqref="B8:B395" xr:uid="{00000000-0002-0000-0500-000001000000}">
      <formula1>статус</formula1>
    </dataValidation>
  </dataValidations>
  <hyperlinks>
    <hyperlink ref="E6" location="Оглавление" display="вернуться в Оглавление" xr:uid="{00000000-0004-0000-0500-000000000000}"/>
    <hyperlink ref="E7" location="Оглавление" display="вернуться в Оглавление" xr:uid="{00000000-0004-0000-0500-000001000000}"/>
    <hyperlink ref="E26" location="Оглавление" display="вернуться в Оглавление" xr:uid="{00000000-0004-0000-0500-000002000000}"/>
    <hyperlink ref="E87" location="Оглавление" display="вернуться в Оглавление" xr:uid="{00000000-0004-0000-0500-000003000000}"/>
    <hyperlink ref="E157" location="Оглавление" display="вернуться в Оглавление" xr:uid="{00000000-0004-0000-0500-000004000000}"/>
    <hyperlink ref="E194" location="Оглавление" display="вернуться в Оглавление" xr:uid="{00000000-0004-0000-0500-000005000000}"/>
    <hyperlink ref="E195" location="Оглавление" display="вернуться в Оглавление" xr:uid="{00000000-0004-0000-0500-000006000000}"/>
    <hyperlink ref="E158" location="Оглавление" display="вернуться в Оглавление" xr:uid="{00000000-0004-0000-0500-000007000000}"/>
    <hyperlink ref="E167" location="Оглавление" display="вернуться в Оглавление" xr:uid="{00000000-0004-0000-0500-000008000000}"/>
    <hyperlink ref="E178" location="Оглавление" display="вернуться в Оглавление" xr:uid="{00000000-0004-0000-0500-000009000000}"/>
    <hyperlink ref="E396" location="Оглавление" display="вернуться в Оглавление" xr:uid="{00000000-0004-0000-0500-00000A000000}"/>
    <hyperlink ref="E257" location="Оглавление!A1" display="вернуться в Оглавление" xr:uid="{00000000-0004-0000-0500-00000B000000}"/>
    <hyperlink ref="E370" location="Оглавление" display="вернуться в Оглавление" xr:uid="{00000000-0004-0000-0500-00000C000000}"/>
    <hyperlink ref="E369" location="Оглавление" display="вернуться в Оглавление" xr:uid="{00000000-0004-0000-0500-00000D000000}"/>
    <hyperlink ref="E359" location="Оглавление" display="вернуться в Оглавление" xr:uid="{00000000-0004-0000-0500-00000E000000}"/>
    <hyperlink ref="E326" location="Оглавление" display="вернуться в Оглавление" xr:uid="{00000000-0004-0000-0500-00000F000000}"/>
    <hyperlink ref="E277" location="Оглавление" display="вернуться в Оглавление" xr:uid="{00000000-0004-0000-0500-000010000000}"/>
    <hyperlink ref="E335" location="Оглавление" display="вернуться в Оглавление" xr:uid="{00000000-0004-0000-0500-000011000000}"/>
    <hyperlink ref="E199" location="Оглавление" display="вернуться в Оглавление" xr:uid="{00000000-0004-0000-0500-000012000000}"/>
    <hyperlink ref="E215" location="Оглавление" display="вернуться в Оглавление" xr:uid="{00000000-0004-0000-0500-000013000000}"/>
    <hyperlink ref="E200" location="Оглавление" display="вернуться в Оглавление" xr:uid="{00000000-0004-0000-0500-000014000000}"/>
    <hyperlink ref="E310" location="Оглавление" display="вернуться в Оглавление" xr:uid="{00000000-0004-0000-0500-000015000000}"/>
    <hyperlink ref="E100" location="Оглавление" display="вернуться в Оглавление" xr:uid="{00000000-0004-0000-0500-000016000000}"/>
    <hyperlink ref="E107" location="Оглавление" display="вернуться в Оглавление" xr:uid="{00000000-0004-0000-0500-000017000000}"/>
    <hyperlink ref="E118" location="Оглавление" display="вернуться в Оглавление" xr:uid="{00000000-0004-0000-0500-000018000000}"/>
    <hyperlink ref="E137" location="Оглавление" display="вернуться в Оглавление" xr:uid="{00000000-0004-0000-0500-000019000000}"/>
    <hyperlink ref="E145" location="Оглавление" display="вернуться в Оглавление" xr:uid="{00000000-0004-0000-0500-00001A000000}"/>
    <hyperlink ref="E98" location="Оглавление" display="вернуться в Оглавление" xr:uid="{00000000-0004-0000-0500-00001B000000}"/>
    <hyperlink ref="E150" location="Оглавление" display="вернуться в Оглавление" xr:uid="{00000000-0004-0000-0500-00001C000000}"/>
  </hyperlinks>
  <pageMargins left="0.39370078740157483" right="0.39370078740157483" top="0.94488188976377963" bottom="0.39370078740157483" header="0.31496062992125984" footer="0.31496062992125984"/>
  <pageSetup paperSize="9" scale="69" fitToHeight="0" orientation="portrait" r:id="rId2"/>
  <headerFooter>
    <oddHeader>&amp;L(495) 797-61-51Москва(812) 385-20-45С-Петербург&amp;C&amp;Gwww.prabo.ru&amp;R(4932) 37-14-88 Иваново(347) 246-94-13 Уфа</oddHeader>
  </headerFooter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11" operator="containsText" id="{E6247D53-D29A-4CFC-8B81-CD2C2E857507}">
            <xm:f>NOT(ISERROR(SEARCH("sale",B8)))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112" operator="containsText" id="{7327FB28-CB7E-43F9-81FF-0086079A9406}">
            <xm:f>NOT(ISERROR(SEARCH("new",B8)))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113" operator="containsText" id="{AFB1199F-3E22-4C46-B3A1-FE9DEDDD88BF}">
            <xm:f>NOT(ISERROR(SEARCH("spec",B8)))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B388:B395 B8:B26 B317:B370 B73:B81 B71 B47:B69 B155:B309 B126:B129 B131:B153 B87:B118 B28:B44</xm:sqref>
        </x14:conditionalFormatting>
        <x14:conditionalFormatting xmlns:xm="http://schemas.microsoft.com/office/excel/2006/main">
          <x14:cfRule type="containsText" priority="93" operator="containsText" id="{23218B4D-0F4C-443F-8BAA-476DEA785FE0}">
            <xm:f>NOT(ISERROR(SEARCH("sale",B310)))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94" operator="containsText" id="{73B8F853-1A76-457E-9D62-ABBB2B5849D4}">
            <xm:f>NOT(ISERROR(SEARCH("new",B310)))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95" operator="containsText" id="{1C08C961-A6AD-4A36-8AF8-350F5E885F79}">
            <xm:f>NOT(ISERROR(SEARCH("spec",B310)))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B310</xm:sqref>
        </x14:conditionalFormatting>
        <x14:conditionalFormatting xmlns:xm="http://schemas.microsoft.com/office/excel/2006/main">
          <x14:cfRule type="containsText" priority="90" operator="containsText" id="{C2A29018-DD6C-478E-8886-E2FEACC030A1}">
            <xm:f>NOT(ISERROR(SEARCH("sale",B311)))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91" operator="containsText" id="{5A03FECE-7E56-4D3C-9857-6B8EBEDC73B8}">
            <xm:f>NOT(ISERROR(SEARCH("new",B311)))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92" operator="containsText" id="{231406BB-5DCB-4071-B54A-167EBDE8A981}">
            <xm:f>NOT(ISERROR(SEARCH("spec",B311)))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B311:B314</xm:sqref>
        </x14:conditionalFormatting>
        <x14:conditionalFormatting xmlns:xm="http://schemas.microsoft.com/office/excel/2006/main">
          <x14:cfRule type="containsText" priority="63" operator="containsText" id="{8BFE6AAD-6347-4C9F-82AD-9E3857DE1647}">
            <xm:f>NOT(ISERROR(SEARCH("sale",B371)))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64" operator="containsText" id="{D403D71A-85FE-4614-A3D1-F729AF2F0D12}">
            <xm:f>NOT(ISERROR(SEARCH("new",B371)))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65" operator="containsText" id="{7E953B69-9E34-433A-8C1A-44B4A9CF00A7}">
            <xm:f>NOT(ISERROR(SEARCH("spec",B371)))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B371:B387</xm:sqref>
        </x14:conditionalFormatting>
        <x14:conditionalFormatting xmlns:xm="http://schemas.microsoft.com/office/excel/2006/main">
          <x14:cfRule type="containsText" priority="58" operator="containsText" id="{ED1DEB2C-F75F-4721-A9B9-0B04660F88AB}">
            <xm:f>NOT(ISERROR(SEARCH("sale",B315)))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59" operator="containsText" id="{705918A7-918E-443F-A719-7587BAECD91D}">
            <xm:f>NOT(ISERROR(SEARCH("new",B315)))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60" operator="containsText" id="{1FBA5115-1014-4372-A12A-04DE3B3519FC}">
            <xm:f>NOT(ISERROR(SEARCH("spec",B315)))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B315:B316</xm:sqref>
        </x14:conditionalFormatting>
        <x14:conditionalFormatting xmlns:xm="http://schemas.microsoft.com/office/excel/2006/main">
          <x14:cfRule type="containsText" priority="55" operator="containsText" id="{3B48C4B3-4EED-41A3-96FB-9185C8934EEB}">
            <xm:f>NOT(ISERROR(SEARCH("sale",B72)))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56" operator="containsText" id="{9990D5C8-DB8E-4C75-92BB-B02470632573}">
            <xm:f>NOT(ISERROR(SEARCH("new",B72)))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57" operator="containsText" id="{A47E2B3F-C1E7-4BDA-88FE-36D415830CB7}">
            <xm:f>NOT(ISERROR(SEARCH("spec",B72)))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B72</xm:sqref>
        </x14:conditionalFormatting>
        <x14:conditionalFormatting xmlns:xm="http://schemas.microsoft.com/office/excel/2006/main">
          <x14:cfRule type="containsText" priority="52" operator="containsText" id="{C4D230BC-85E2-4C50-BD81-8343569C000F}">
            <xm:f>NOT(ISERROR(SEARCH("sale",B70)))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53" operator="containsText" id="{1ECDE520-593B-4ADA-9A84-44E22288A7F9}">
            <xm:f>NOT(ISERROR(SEARCH("new",B70)))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54" operator="containsText" id="{A8B28ECB-B85E-4DA5-832B-63EC8D305623}">
            <xm:f>NOT(ISERROR(SEARCH("spec",B70)))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B70</xm:sqref>
        </x14:conditionalFormatting>
        <x14:conditionalFormatting xmlns:xm="http://schemas.microsoft.com/office/excel/2006/main">
          <x14:cfRule type="containsText" priority="49" operator="containsText" id="{06C6D04B-30FD-4472-9DA0-76C0DC5E4F83}">
            <xm:f>NOT(ISERROR(SEARCH("sale",B45)))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50" operator="containsText" id="{9DFEF4B4-2D00-4E7D-9ADA-A5BDA9C00D23}">
            <xm:f>NOT(ISERROR(SEARCH("new",B45)))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51" operator="containsText" id="{EBD59B9D-221E-46BB-B9A7-8CA3FE580EFB}">
            <xm:f>NOT(ISERROR(SEARCH("spec",B45)))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B45</xm:sqref>
        </x14:conditionalFormatting>
        <x14:conditionalFormatting xmlns:xm="http://schemas.microsoft.com/office/excel/2006/main">
          <x14:cfRule type="containsText" priority="46" operator="containsText" id="{24B27127-0380-4C2E-B2B6-E5D72FD80B45}">
            <xm:f>NOT(ISERROR(SEARCH("sale",B46)))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47" operator="containsText" id="{F3798928-BB3E-4959-8049-D02B4EEB8A27}">
            <xm:f>NOT(ISERROR(SEARCH("new",B46)))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48" operator="containsText" id="{EB69473D-6F30-46C7-BCC3-E13D84F28951}">
            <xm:f>NOT(ISERROR(SEARCH("spec",B46)))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B46</xm:sqref>
        </x14:conditionalFormatting>
        <x14:conditionalFormatting xmlns:xm="http://schemas.microsoft.com/office/excel/2006/main">
          <x14:cfRule type="containsText" priority="43" operator="containsText" id="{6B693F3F-464E-4EAD-940D-904C5863C65D}">
            <xm:f>NOT(ISERROR(SEARCH("sale",B82)))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44" operator="containsText" id="{6D282991-9B47-43CC-8316-B05DE1AAC4B9}">
            <xm:f>NOT(ISERROR(SEARCH("new",B82)))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45" operator="containsText" id="{EABBDB6E-6081-4A74-9EC6-BBBB8E275666}">
            <xm:f>NOT(ISERROR(SEARCH("spec",B82)))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B82</xm:sqref>
        </x14:conditionalFormatting>
        <x14:conditionalFormatting xmlns:xm="http://schemas.microsoft.com/office/excel/2006/main">
          <x14:cfRule type="containsText" priority="40" operator="containsText" id="{EBD78E51-4679-4356-B114-139ABA058D9D}">
            <xm:f>NOT(ISERROR(SEARCH("sale",B83)))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41" operator="containsText" id="{B29AE2E9-0CF5-46E1-A1E6-319A4C6F7B14}">
            <xm:f>NOT(ISERROR(SEARCH("new",B83)))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42" operator="containsText" id="{4AE7BF02-0F98-4A5F-A602-A428A4E0C5D5}">
            <xm:f>NOT(ISERROR(SEARCH("spec",B83)))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B83</xm:sqref>
        </x14:conditionalFormatting>
        <x14:conditionalFormatting xmlns:xm="http://schemas.microsoft.com/office/excel/2006/main">
          <x14:cfRule type="containsText" priority="37" operator="containsText" id="{5BE4DBE8-6063-4870-920E-9D3E505A4F1F}">
            <xm:f>NOT(ISERROR(SEARCH("sale",B84)))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38" operator="containsText" id="{0D6E4CEC-DC3B-4C0C-83E4-9DCAACF56D53}">
            <xm:f>NOT(ISERROR(SEARCH("new",B84)))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39" operator="containsText" id="{37E84330-09D8-4003-AA45-D41FF82BE817}">
            <xm:f>NOT(ISERROR(SEARCH("spec",B84)))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B84</xm:sqref>
        </x14:conditionalFormatting>
        <x14:conditionalFormatting xmlns:xm="http://schemas.microsoft.com/office/excel/2006/main">
          <x14:cfRule type="containsText" priority="34" operator="containsText" id="{482FC147-8C5B-4DBF-9AE5-7FFF2C4314C8}">
            <xm:f>NOT(ISERROR(SEARCH("sale",B85)))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35" operator="containsText" id="{A8266F9B-B3C1-491A-9DA3-E7F6B33CD4DB}">
            <xm:f>NOT(ISERROR(SEARCH("new",B85)))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36" operator="containsText" id="{D20F5891-1C06-445C-8ADF-9D088D646163}">
            <xm:f>NOT(ISERROR(SEARCH("spec",B85)))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B85</xm:sqref>
        </x14:conditionalFormatting>
        <x14:conditionalFormatting xmlns:xm="http://schemas.microsoft.com/office/excel/2006/main">
          <x14:cfRule type="containsText" priority="31" operator="containsText" id="{4EDE97D5-A82E-4C85-A86A-60DEDFD774CE}">
            <xm:f>NOT(ISERROR(SEARCH("sale",B86)))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32" operator="containsText" id="{D5E06312-4CC2-4ED2-B577-E3F6859E08C1}">
            <xm:f>NOT(ISERROR(SEARCH("new",B86)))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33" operator="containsText" id="{13AB7B81-8ED9-454E-ABDB-D6C02AA87F98}">
            <xm:f>NOT(ISERROR(SEARCH("spec",B86)))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B86</xm:sqref>
        </x14:conditionalFormatting>
        <x14:conditionalFormatting xmlns:xm="http://schemas.microsoft.com/office/excel/2006/main">
          <x14:cfRule type="containsText" priority="25" operator="containsText" id="{4E1DD01E-E2A9-45AC-BEBE-EE6313C112A9}">
            <xm:f>NOT(ISERROR(SEARCH("sale",B154)))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26" operator="containsText" id="{980AB2B3-8D5A-43D1-979A-C29145FE16E2}">
            <xm:f>NOT(ISERROR(SEARCH("new",B154)))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27" operator="containsText" id="{577B8A07-CCF7-4760-BDA5-611A9BD3AF5F}">
            <xm:f>NOT(ISERROR(SEARCH("spec",B154)))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B154</xm:sqref>
        </x14:conditionalFormatting>
        <x14:conditionalFormatting xmlns:xm="http://schemas.microsoft.com/office/excel/2006/main">
          <x14:cfRule type="containsText" priority="22" operator="containsText" id="{337B3B6F-8F91-4D4C-B06A-A00A53B9C942}">
            <xm:f>NOT(ISERROR(SEARCH("sale",B130)))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23" operator="containsText" id="{FD8B7FFC-8006-425D-98A2-911ED8156B5E}">
            <xm:f>NOT(ISERROR(SEARCH("new",B130)))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24" operator="containsText" id="{4FDF3219-59E8-4D3D-9F9B-C087A894543B}">
            <xm:f>NOT(ISERROR(SEARCH("spec",B130)))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B130</xm:sqref>
        </x14:conditionalFormatting>
        <x14:conditionalFormatting xmlns:xm="http://schemas.microsoft.com/office/excel/2006/main">
          <x14:cfRule type="containsText" priority="19" operator="containsText" id="{F8710BEC-9467-48C2-A1C3-F7D5E401D87C}">
            <xm:f>NOT(ISERROR(SEARCH("sale",B119)))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20" operator="containsText" id="{922793F1-AA4D-4F6D-AECB-C19DA00035BD}">
            <xm:f>NOT(ISERROR(SEARCH("new",B119)))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21" operator="containsText" id="{D86BD878-4C11-4D20-8551-9E0B098B74F2}">
            <xm:f>NOT(ISERROR(SEARCH("spec",B119)))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B119</xm:sqref>
        </x14:conditionalFormatting>
        <x14:conditionalFormatting xmlns:xm="http://schemas.microsoft.com/office/excel/2006/main">
          <x14:cfRule type="containsText" priority="16" operator="containsText" id="{730B67B5-2EAE-4B63-816D-7AE05F5BBC0F}">
            <xm:f>NOT(ISERROR(SEARCH("sale",B120)))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17" operator="containsText" id="{81DFE29E-7873-4822-A155-DAB1CE0ED06D}">
            <xm:f>NOT(ISERROR(SEARCH("new",B120)))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18" operator="containsText" id="{FCB236CE-FEAC-494F-8B95-3A9E491D8A06}">
            <xm:f>NOT(ISERROR(SEARCH("spec",B120)))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B120:B122 B124:B125</xm:sqref>
        </x14:conditionalFormatting>
        <x14:conditionalFormatting xmlns:xm="http://schemas.microsoft.com/office/excel/2006/main">
          <x14:cfRule type="containsText" priority="13" operator="containsText" id="{72C0AFFB-F3BC-409A-84CA-A0BE7FD812EC}">
            <xm:f>NOT(ISERROR(SEARCH("sale",B123)))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14" operator="containsText" id="{16DA8882-C9C0-47BB-8295-53FAA17A9D0A}">
            <xm:f>NOT(ISERROR(SEARCH("new",B123)))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15" operator="containsText" id="{315D2B0F-75FE-42D9-9A5B-EC2512173385}">
            <xm:f>NOT(ISERROR(SEARCH("spec",B123)))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B123</xm:sqref>
        </x14:conditionalFormatting>
        <x14:conditionalFormatting xmlns:xm="http://schemas.microsoft.com/office/excel/2006/main">
          <x14:cfRule type="containsText" priority="1" operator="containsText" id="{6D67CC66-290D-40E4-8537-6E293965329D}">
            <xm:f>NOT(ISERROR(SEARCH("sale",B27)))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2" operator="containsText" id="{C255B245-4CE3-426A-8AF7-1B04AFBAB270}">
            <xm:f>NOT(ISERROR(SEARCH("new",B27)))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3" operator="containsText" id="{C9D0C5BF-71E2-4266-815D-13FAC7D9EC10}">
            <xm:f>NOT(ISERROR(SEARCH("spec",B27)))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B27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5">
    <tabColor theme="6" tint="-0.249977111117893"/>
    <outlinePr summaryBelow="0"/>
    <pageSetUpPr fitToPage="1"/>
  </sheetPr>
  <dimension ref="A1:N36"/>
  <sheetViews>
    <sheetView showGridLines="0" zoomScaleSheetLayoutView="115" workbookViewId="0">
      <pane xSplit="3" ySplit="5" topLeftCell="D6" activePane="bottomRight" state="frozen"/>
      <selection pane="topRight" activeCell="C1" sqref="C1"/>
      <selection pane="bottomLeft" activeCell="A6" sqref="A6"/>
      <selection pane="bottomRight" activeCell="O1" sqref="O1:P1048576"/>
    </sheetView>
  </sheetViews>
  <sheetFormatPr defaultRowHeight="12.75" outlineLevelRow="1"/>
  <cols>
    <col min="1" max="1" width="6.42578125" style="334" customWidth="1"/>
    <col min="2" max="2" width="8.7109375" style="17" customWidth="1"/>
    <col min="3" max="3" width="8.85546875" style="18" customWidth="1"/>
    <col min="4" max="4" width="30" style="18" customWidth="1"/>
    <col min="5" max="5" width="54.140625" style="11" customWidth="1"/>
    <col min="6" max="6" width="10.140625" style="19" hidden="1" customWidth="1"/>
    <col min="7" max="7" width="0" style="10" hidden="1" customWidth="1"/>
    <col min="8" max="10" width="11.85546875" style="19" hidden="1" customWidth="1"/>
    <col min="11" max="11" width="0" style="12" hidden="1" customWidth="1"/>
    <col min="12" max="12" width="10.140625" style="19" customWidth="1"/>
    <col min="13" max="13" width="0" style="10" hidden="1" customWidth="1"/>
    <col min="14" max="14" width="11.85546875" style="19" customWidth="1"/>
    <col min="15" max="16384" width="9.140625" style="12"/>
  </cols>
  <sheetData>
    <row r="1" spans="1:14" ht="1.5" customHeight="1" thickBot="1">
      <c r="A1" s="333"/>
      <c r="B1" s="6"/>
      <c r="C1" s="7"/>
      <c r="D1" s="7"/>
      <c r="E1" s="8"/>
      <c r="F1" s="9"/>
      <c r="H1" s="9"/>
      <c r="I1" s="9"/>
      <c r="J1" s="9"/>
      <c r="L1" s="9"/>
      <c r="N1" s="9"/>
    </row>
    <row r="2" spans="1:14" ht="24" customHeight="1" thickBot="1">
      <c r="A2" s="318"/>
      <c r="B2" s="13" t="s">
        <v>984</v>
      </c>
      <c r="C2" s="11"/>
      <c r="D2" s="14" t="s">
        <v>985</v>
      </c>
      <c r="E2" s="15">
        <f>Оглавление!I2</f>
        <v>43719</v>
      </c>
      <c r="F2" s="16"/>
      <c r="H2" s="338"/>
      <c r="I2" s="338"/>
      <c r="J2" s="101"/>
      <c r="L2" s="16"/>
      <c r="N2" s="338"/>
    </row>
    <row r="3" spans="1:14" ht="18" hidden="1" customHeight="1" thickBot="1">
      <c r="H3" s="294">
        <v>1.1499999999999999</v>
      </c>
      <c r="I3" s="294">
        <v>0.1</v>
      </c>
      <c r="J3" s="294">
        <v>0.15</v>
      </c>
      <c r="N3" s="294">
        <v>1.1499999999999999</v>
      </c>
    </row>
    <row r="4" spans="1:14" s="11" customFormat="1" ht="36">
      <c r="A4" s="20" t="s">
        <v>1442</v>
      </c>
      <c r="B4" s="20" t="s">
        <v>1574</v>
      </c>
      <c r="C4" s="21" t="s">
        <v>0</v>
      </c>
      <c r="D4" s="21" t="s">
        <v>1</v>
      </c>
      <c r="E4" s="22" t="s">
        <v>2</v>
      </c>
      <c r="F4" s="111" t="s">
        <v>990</v>
      </c>
      <c r="G4" s="111" t="s">
        <v>990</v>
      </c>
      <c r="H4" s="337" t="s">
        <v>1915</v>
      </c>
      <c r="I4" s="337" t="s">
        <v>1913</v>
      </c>
      <c r="J4" s="337" t="s">
        <v>1914</v>
      </c>
      <c r="L4" s="111" t="s">
        <v>990</v>
      </c>
      <c r="M4" s="111" t="s">
        <v>990</v>
      </c>
      <c r="N4" s="337" t="s">
        <v>1915</v>
      </c>
    </row>
    <row r="5" spans="1:14" ht="15.75" thickBot="1">
      <c r="A5" s="335"/>
      <c r="B5" s="23" t="s">
        <v>1406</v>
      </c>
      <c r="C5" s="24" t="s">
        <v>1160</v>
      </c>
      <c r="D5" s="25"/>
      <c r="E5" s="26"/>
      <c r="F5" s="27"/>
      <c r="G5" s="28"/>
      <c r="H5" s="113"/>
      <c r="I5" s="113"/>
      <c r="J5" s="113"/>
      <c r="L5" s="27"/>
      <c r="M5" s="28"/>
      <c r="N5" s="113"/>
    </row>
    <row r="6" spans="1:14" ht="15.75" thickBot="1">
      <c r="A6" s="29"/>
      <c r="B6" s="29" t="s">
        <v>1407</v>
      </c>
      <c r="C6" s="30" t="s">
        <v>957</v>
      </c>
      <c r="D6" s="31"/>
      <c r="E6" s="32" t="s">
        <v>1123</v>
      </c>
      <c r="F6" s="33"/>
      <c r="G6" s="28">
        <f>SUBTOTAL(9,G7:G16)</f>
        <v>0</v>
      </c>
      <c r="H6" s="284"/>
      <c r="I6" s="284"/>
      <c r="J6" s="284"/>
      <c r="L6" s="33"/>
      <c r="M6" s="28">
        <f>SUBTOTAL(9,M7:M16)</f>
        <v>0</v>
      </c>
      <c r="N6" s="284"/>
    </row>
    <row r="7" spans="1:14" s="44" customFormat="1" ht="28.5" customHeight="1" outlineLevel="1" thickBot="1">
      <c r="A7" s="45"/>
      <c r="B7" s="121"/>
      <c r="C7" s="46" t="s">
        <v>817</v>
      </c>
      <c r="D7" s="47" t="s">
        <v>535</v>
      </c>
      <c r="E7" s="48" t="s">
        <v>536</v>
      </c>
      <c r="F7" s="317">
        <v>195</v>
      </c>
      <c r="G7" s="28"/>
      <c r="H7" s="317">
        <f t="shared" ref="H7" si="0">F7*1.35</f>
        <v>263.25</v>
      </c>
      <c r="I7" s="317">
        <f>F7*0.95</f>
        <v>185.25</v>
      </c>
      <c r="J7" s="317">
        <f>F7*0.8</f>
        <v>156</v>
      </c>
      <c r="L7" s="317">
        <f>F7*1.02</f>
        <v>198.9</v>
      </c>
      <c r="M7" s="317">
        <f t="shared" ref="M7:N7" si="1">G7*1.02</f>
        <v>0</v>
      </c>
      <c r="N7" s="317">
        <f t="shared" si="1"/>
        <v>268.51499999999999</v>
      </c>
    </row>
    <row r="8" spans="1:14" s="44" customFormat="1" ht="28.5" customHeight="1" outlineLevel="1" thickBot="1">
      <c r="A8" s="45"/>
      <c r="B8" s="45"/>
      <c r="C8" s="46" t="s">
        <v>818</v>
      </c>
      <c r="D8" s="47" t="s">
        <v>537</v>
      </c>
      <c r="E8" s="48" t="s">
        <v>538</v>
      </c>
      <c r="F8" s="317">
        <v>345</v>
      </c>
      <c r="G8" s="28"/>
      <c r="H8" s="317">
        <f t="shared" ref="H8:H34" si="2">F8*1.35</f>
        <v>465.75000000000006</v>
      </c>
      <c r="I8" s="317">
        <f t="shared" ref="I8:I16" si="3">F8*0.95</f>
        <v>327.75</v>
      </c>
      <c r="J8" s="317">
        <f t="shared" ref="J8:J16" si="4">F8*0.8</f>
        <v>276</v>
      </c>
      <c r="L8" s="317">
        <f t="shared" ref="L8:L34" si="5">F8*1.02</f>
        <v>351.90000000000003</v>
      </c>
      <c r="M8" s="317">
        <f t="shared" ref="M8:M34" si="6">G8*1.02</f>
        <v>0</v>
      </c>
      <c r="N8" s="317">
        <f t="shared" ref="N8:N34" si="7">H8*1.02</f>
        <v>475.06500000000005</v>
      </c>
    </row>
    <row r="9" spans="1:14" s="44" customFormat="1" ht="28.5" customHeight="1" outlineLevel="1" thickBot="1">
      <c r="A9" s="45"/>
      <c r="B9" s="45"/>
      <c r="C9" s="244" t="s">
        <v>1580</v>
      </c>
      <c r="D9" s="124" t="s">
        <v>1581</v>
      </c>
      <c r="E9" s="48" t="s">
        <v>540</v>
      </c>
      <c r="F9" s="317">
        <v>143</v>
      </c>
      <c r="G9" s="28"/>
      <c r="H9" s="317">
        <f t="shared" si="2"/>
        <v>193.05</v>
      </c>
      <c r="I9" s="317">
        <f t="shared" si="3"/>
        <v>135.85</v>
      </c>
      <c r="J9" s="317">
        <f t="shared" si="4"/>
        <v>114.4</v>
      </c>
      <c r="L9" s="317">
        <f t="shared" si="5"/>
        <v>145.86000000000001</v>
      </c>
      <c r="M9" s="317">
        <f t="shared" si="6"/>
        <v>0</v>
      </c>
      <c r="N9" s="317">
        <f t="shared" si="7"/>
        <v>196.911</v>
      </c>
    </row>
    <row r="10" spans="1:14" s="44" customFormat="1" ht="28.5" customHeight="1" outlineLevel="1" thickBot="1">
      <c r="A10" s="45"/>
      <c r="B10" s="45"/>
      <c r="C10" s="46" t="s">
        <v>819</v>
      </c>
      <c r="D10" s="47" t="s">
        <v>539</v>
      </c>
      <c r="E10" s="48" t="s">
        <v>540</v>
      </c>
      <c r="F10" s="317">
        <v>120</v>
      </c>
      <c r="G10" s="28"/>
      <c r="H10" s="317">
        <f t="shared" si="2"/>
        <v>162</v>
      </c>
      <c r="I10" s="317">
        <f t="shared" si="3"/>
        <v>114</v>
      </c>
      <c r="J10" s="317">
        <f t="shared" si="4"/>
        <v>96</v>
      </c>
      <c r="L10" s="317">
        <f t="shared" si="5"/>
        <v>122.4</v>
      </c>
      <c r="M10" s="317">
        <f t="shared" si="6"/>
        <v>0</v>
      </c>
      <c r="N10" s="317">
        <f t="shared" si="7"/>
        <v>165.24</v>
      </c>
    </row>
    <row r="11" spans="1:14" s="44" customFormat="1" ht="28.5" customHeight="1" outlineLevel="1" thickBot="1">
      <c r="A11" s="45"/>
      <c r="B11" s="45"/>
      <c r="C11" s="46" t="s">
        <v>822</v>
      </c>
      <c r="D11" s="47" t="s">
        <v>544</v>
      </c>
      <c r="E11" s="48" t="s">
        <v>542</v>
      </c>
      <c r="F11" s="317">
        <v>105</v>
      </c>
      <c r="G11" s="28"/>
      <c r="H11" s="317">
        <f t="shared" si="2"/>
        <v>141.75</v>
      </c>
      <c r="I11" s="317">
        <f t="shared" si="3"/>
        <v>99.75</v>
      </c>
      <c r="J11" s="317">
        <f t="shared" si="4"/>
        <v>84</v>
      </c>
      <c r="L11" s="317">
        <f t="shared" si="5"/>
        <v>107.10000000000001</v>
      </c>
      <c r="M11" s="317">
        <f t="shared" si="6"/>
        <v>0</v>
      </c>
      <c r="N11" s="317">
        <f t="shared" si="7"/>
        <v>144.58500000000001</v>
      </c>
    </row>
    <row r="12" spans="1:14" s="44" customFormat="1" ht="28.5" customHeight="1" outlineLevel="1" thickBot="1">
      <c r="A12" s="45"/>
      <c r="B12" s="45"/>
      <c r="C12" s="244" t="s">
        <v>2132</v>
      </c>
      <c r="D12" s="124" t="s">
        <v>2133</v>
      </c>
      <c r="E12" s="250" t="s">
        <v>542</v>
      </c>
      <c r="F12" s="317">
        <v>170</v>
      </c>
      <c r="G12" s="28"/>
      <c r="H12" s="317">
        <f t="shared" ref="H12" si="8">F12*1.35</f>
        <v>229.50000000000003</v>
      </c>
      <c r="I12" s="317">
        <f t="shared" ref="I12" si="9">F12*0.95</f>
        <v>161.5</v>
      </c>
      <c r="J12" s="317">
        <f t="shared" ref="J12" si="10">F12*0.8</f>
        <v>136</v>
      </c>
      <c r="L12" s="317">
        <f t="shared" si="5"/>
        <v>173.4</v>
      </c>
      <c r="M12" s="317">
        <f t="shared" si="6"/>
        <v>0</v>
      </c>
      <c r="N12" s="317">
        <f t="shared" si="7"/>
        <v>234.09000000000003</v>
      </c>
    </row>
    <row r="13" spans="1:14" s="44" customFormat="1" ht="28.5" customHeight="1" outlineLevel="1" thickBot="1">
      <c r="A13" s="45"/>
      <c r="B13" s="45"/>
      <c r="C13" s="244" t="s">
        <v>1967</v>
      </c>
      <c r="D13" s="124" t="s">
        <v>1968</v>
      </c>
      <c r="E13" s="250" t="s">
        <v>542</v>
      </c>
      <c r="F13" s="317">
        <v>135</v>
      </c>
      <c r="G13" s="28"/>
      <c r="H13" s="317">
        <f t="shared" si="2"/>
        <v>182.25</v>
      </c>
      <c r="I13" s="317">
        <f t="shared" si="3"/>
        <v>128.25</v>
      </c>
      <c r="J13" s="317">
        <f t="shared" si="4"/>
        <v>108</v>
      </c>
      <c r="L13" s="317">
        <f t="shared" si="5"/>
        <v>137.69999999999999</v>
      </c>
      <c r="M13" s="317">
        <f t="shared" si="6"/>
        <v>0</v>
      </c>
      <c r="N13" s="317">
        <f t="shared" si="7"/>
        <v>185.89500000000001</v>
      </c>
    </row>
    <row r="14" spans="1:14" s="77" customFormat="1" ht="28.5" customHeight="1" outlineLevel="1" thickBot="1">
      <c r="A14" s="45"/>
      <c r="B14" s="45"/>
      <c r="C14" s="46" t="s">
        <v>820</v>
      </c>
      <c r="D14" s="47" t="s">
        <v>541</v>
      </c>
      <c r="E14" s="48" t="s">
        <v>540</v>
      </c>
      <c r="F14" s="317">
        <v>220</v>
      </c>
      <c r="G14" s="28"/>
      <c r="H14" s="317">
        <f t="shared" si="2"/>
        <v>297</v>
      </c>
      <c r="I14" s="317">
        <f t="shared" si="3"/>
        <v>209</v>
      </c>
      <c r="J14" s="317">
        <f t="shared" si="4"/>
        <v>176</v>
      </c>
      <c r="L14" s="317">
        <f t="shared" si="5"/>
        <v>224.4</v>
      </c>
      <c r="M14" s="317">
        <f t="shared" si="6"/>
        <v>0</v>
      </c>
      <c r="N14" s="317">
        <f t="shared" si="7"/>
        <v>302.94</v>
      </c>
    </row>
    <row r="15" spans="1:14" s="77" customFormat="1" ht="28.5" customHeight="1" outlineLevel="1" thickBot="1">
      <c r="A15" s="88"/>
      <c r="B15" s="45"/>
      <c r="C15" s="253" t="s">
        <v>1648</v>
      </c>
      <c r="D15" s="127" t="s">
        <v>1649</v>
      </c>
      <c r="E15" s="76" t="s">
        <v>540</v>
      </c>
      <c r="F15" s="317">
        <v>350</v>
      </c>
      <c r="G15" s="28"/>
      <c r="H15" s="317">
        <f t="shared" si="2"/>
        <v>472.50000000000006</v>
      </c>
      <c r="I15" s="317">
        <f t="shared" si="3"/>
        <v>332.5</v>
      </c>
      <c r="J15" s="317">
        <f t="shared" si="4"/>
        <v>280</v>
      </c>
      <c r="L15" s="317">
        <f t="shared" si="5"/>
        <v>357</v>
      </c>
      <c r="M15" s="317">
        <f t="shared" si="6"/>
        <v>0</v>
      </c>
      <c r="N15" s="317">
        <f t="shared" si="7"/>
        <v>481.95000000000005</v>
      </c>
    </row>
    <row r="16" spans="1:14" s="77" customFormat="1" ht="28.5" customHeight="1" outlineLevel="1" thickBot="1">
      <c r="A16" s="73"/>
      <c r="B16" s="73"/>
      <c r="C16" s="74" t="s">
        <v>821</v>
      </c>
      <c r="D16" s="75" t="s">
        <v>543</v>
      </c>
      <c r="E16" s="76" t="s">
        <v>540</v>
      </c>
      <c r="F16" s="317">
        <v>440</v>
      </c>
      <c r="G16" s="28"/>
      <c r="H16" s="317">
        <f t="shared" si="2"/>
        <v>594</v>
      </c>
      <c r="I16" s="317">
        <f t="shared" si="3"/>
        <v>418</v>
      </c>
      <c r="J16" s="317">
        <f t="shared" si="4"/>
        <v>352</v>
      </c>
      <c r="L16" s="317">
        <f t="shared" si="5"/>
        <v>448.8</v>
      </c>
      <c r="M16" s="317">
        <f t="shared" si="6"/>
        <v>0</v>
      </c>
      <c r="N16" s="317">
        <f t="shared" si="7"/>
        <v>605.88</v>
      </c>
    </row>
    <row r="17" spans="1:14" ht="15.75" thickBot="1">
      <c r="A17" s="29"/>
      <c r="B17" s="29" t="s">
        <v>1408</v>
      </c>
      <c r="C17" s="30" t="s">
        <v>1404</v>
      </c>
      <c r="D17" s="31"/>
      <c r="E17" s="32" t="s">
        <v>1123</v>
      </c>
      <c r="F17" s="317"/>
      <c r="G17" s="28"/>
      <c r="H17" s="317"/>
      <c r="I17" s="317"/>
      <c r="J17" s="317"/>
      <c r="L17" s="317">
        <f t="shared" si="5"/>
        <v>0</v>
      </c>
      <c r="M17" s="317">
        <f t="shared" si="6"/>
        <v>0</v>
      </c>
      <c r="N17" s="317">
        <f t="shared" si="7"/>
        <v>0</v>
      </c>
    </row>
    <row r="18" spans="1:14" ht="77.25" outlineLevel="1" thickBot="1">
      <c r="A18" s="345"/>
      <c r="B18" s="344"/>
      <c r="C18" s="244" t="s">
        <v>1521</v>
      </c>
      <c r="D18" s="124" t="s">
        <v>1522</v>
      </c>
      <c r="E18" s="250" t="s">
        <v>1523</v>
      </c>
      <c r="F18" s="317">
        <v>820</v>
      </c>
      <c r="G18" s="28"/>
      <c r="H18" s="317">
        <f t="shared" si="2"/>
        <v>1107</v>
      </c>
      <c r="I18" s="317">
        <f t="shared" ref="I18:I19" si="11">F18*0.95</f>
        <v>779</v>
      </c>
      <c r="J18" s="317">
        <f t="shared" ref="J18:J19" si="12">F18*0.8</f>
        <v>656</v>
      </c>
      <c r="L18" s="317">
        <f t="shared" si="5"/>
        <v>836.4</v>
      </c>
      <c r="M18" s="317">
        <f t="shared" si="6"/>
        <v>0</v>
      </c>
      <c r="N18" s="317">
        <f t="shared" si="7"/>
        <v>1129.1400000000001</v>
      </c>
    </row>
    <row r="19" spans="1:14" ht="64.5" outlineLevel="1" thickBot="1">
      <c r="A19" s="346"/>
      <c r="B19" s="344"/>
      <c r="C19" s="244" t="s">
        <v>1524</v>
      </c>
      <c r="D19" s="124" t="s">
        <v>1525</v>
      </c>
      <c r="E19" s="250" t="s">
        <v>1526</v>
      </c>
      <c r="F19" s="317">
        <v>2600</v>
      </c>
      <c r="G19" s="28"/>
      <c r="H19" s="317">
        <f t="shared" si="2"/>
        <v>3510.0000000000005</v>
      </c>
      <c r="I19" s="317">
        <f t="shared" si="11"/>
        <v>2470</v>
      </c>
      <c r="J19" s="317">
        <f t="shared" si="12"/>
        <v>2080</v>
      </c>
      <c r="L19" s="317">
        <f t="shared" si="5"/>
        <v>2652</v>
      </c>
      <c r="M19" s="317">
        <f t="shared" si="6"/>
        <v>0</v>
      </c>
      <c r="N19" s="317">
        <f t="shared" si="7"/>
        <v>3580.2000000000007</v>
      </c>
    </row>
    <row r="20" spans="1:14" ht="15.75" thickBot="1">
      <c r="A20" s="29"/>
      <c r="B20" s="29" t="s">
        <v>1409</v>
      </c>
      <c r="C20" s="30" t="s">
        <v>1427</v>
      </c>
      <c r="D20" s="31"/>
      <c r="E20" s="32" t="s">
        <v>1123</v>
      </c>
      <c r="F20" s="317"/>
      <c r="G20" s="28"/>
      <c r="H20" s="317"/>
      <c r="I20" s="317"/>
      <c r="J20" s="317"/>
      <c r="L20" s="317">
        <f t="shared" si="5"/>
        <v>0</v>
      </c>
      <c r="M20" s="317">
        <f t="shared" si="6"/>
        <v>0</v>
      </c>
      <c r="N20" s="317">
        <f t="shared" si="7"/>
        <v>0</v>
      </c>
    </row>
    <row r="21" spans="1:14" s="44" customFormat="1" ht="28.5" customHeight="1" outlineLevel="1" thickBot="1">
      <c r="A21" s="45"/>
      <c r="B21" s="45"/>
      <c r="C21" s="46" t="s">
        <v>642</v>
      </c>
      <c r="D21" s="124" t="s">
        <v>1663</v>
      </c>
      <c r="E21" s="250" t="s">
        <v>1664</v>
      </c>
      <c r="F21" s="317">
        <v>15</v>
      </c>
      <c r="G21" s="28"/>
      <c r="H21" s="317">
        <f t="shared" si="2"/>
        <v>20.25</v>
      </c>
      <c r="I21" s="317">
        <f t="shared" ref="I21:I26" si="13">F21*0.95</f>
        <v>14.25</v>
      </c>
      <c r="J21" s="317">
        <f t="shared" ref="J21:J26" si="14">F21*0.8</f>
        <v>12</v>
      </c>
      <c r="L21" s="317">
        <f t="shared" si="5"/>
        <v>15.3</v>
      </c>
      <c r="M21" s="317">
        <f t="shared" si="6"/>
        <v>0</v>
      </c>
      <c r="N21" s="317">
        <f t="shared" si="7"/>
        <v>20.655000000000001</v>
      </c>
    </row>
    <row r="22" spans="1:14" s="44" customFormat="1" ht="28.5" customHeight="1" outlineLevel="1" thickBot="1">
      <c r="A22" s="45"/>
      <c r="B22" s="45"/>
      <c r="C22" s="244" t="s">
        <v>1877</v>
      </c>
      <c r="D22" s="124" t="s">
        <v>1879</v>
      </c>
      <c r="E22" s="250" t="s">
        <v>1878</v>
      </c>
      <c r="F22" s="317">
        <v>13</v>
      </c>
      <c r="G22" s="28"/>
      <c r="H22" s="317">
        <f t="shared" si="2"/>
        <v>17.55</v>
      </c>
      <c r="I22" s="317">
        <f t="shared" si="13"/>
        <v>12.35</v>
      </c>
      <c r="J22" s="317">
        <f t="shared" si="14"/>
        <v>10.4</v>
      </c>
      <c r="L22" s="317">
        <f t="shared" si="5"/>
        <v>13.26</v>
      </c>
      <c r="M22" s="317">
        <f t="shared" si="6"/>
        <v>0</v>
      </c>
      <c r="N22" s="317">
        <f t="shared" si="7"/>
        <v>17.901</v>
      </c>
    </row>
    <row r="23" spans="1:14" s="44" customFormat="1" ht="28.5" customHeight="1" outlineLevel="1" thickBot="1">
      <c r="A23" s="45"/>
      <c r="B23" s="45"/>
      <c r="C23" s="46" t="s">
        <v>611</v>
      </c>
      <c r="D23" s="124" t="s">
        <v>1661</v>
      </c>
      <c r="E23" s="250" t="s">
        <v>1665</v>
      </c>
      <c r="F23" s="317">
        <v>58</v>
      </c>
      <c r="G23" s="28"/>
      <c r="H23" s="317">
        <f t="shared" si="2"/>
        <v>78.300000000000011</v>
      </c>
      <c r="I23" s="317">
        <f t="shared" si="13"/>
        <v>55.099999999999994</v>
      </c>
      <c r="J23" s="317">
        <f t="shared" si="14"/>
        <v>46.400000000000006</v>
      </c>
      <c r="L23" s="317">
        <f t="shared" si="5"/>
        <v>59.160000000000004</v>
      </c>
      <c r="M23" s="317">
        <f t="shared" si="6"/>
        <v>0</v>
      </c>
      <c r="N23" s="317">
        <f t="shared" si="7"/>
        <v>79.866000000000014</v>
      </c>
    </row>
    <row r="24" spans="1:14" s="44" customFormat="1" ht="28.5" customHeight="1" outlineLevel="1" thickBot="1">
      <c r="A24" s="45"/>
      <c r="B24" s="45"/>
      <c r="C24" s="46" t="s">
        <v>1660</v>
      </c>
      <c r="D24" s="124" t="s">
        <v>1666</v>
      </c>
      <c r="E24" s="250" t="s">
        <v>1662</v>
      </c>
      <c r="F24" s="317">
        <v>30</v>
      </c>
      <c r="G24" s="28"/>
      <c r="H24" s="317">
        <f t="shared" si="2"/>
        <v>40.5</v>
      </c>
      <c r="I24" s="317">
        <f t="shared" si="13"/>
        <v>28.5</v>
      </c>
      <c r="J24" s="317">
        <f t="shared" si="14"/>
        <v>24</v>
      </c>
      <c r="L24" s="317">
        <f t="shared" si="5"/>
        <v>30.6</v>
      </c>
      <c r="M24" s="317">
        <f t="shared" si="6"/>
        <v>0</v>
      </c>
      <c r="N24" s="317">
        <f t="shared" si="7"/>
        <v>41.31</v>
      </c>
    </row>
    <row r="25" spans="1:14" s="44" customFormat="1" ht="28.5" customHeight="1" outlineLevel="1" thickBot="1">
      <c r="A25" s="45"/>
      <c r="B25" s="45"/>
      <c r="C25" s="46" t="s">
        <v>612</v>
      </c>
      <c r="D25" s="47" t="s">
        <v>502</v>
      </c>
      <c r="E25" s="48" t="s">
        <v>503</v>
      </c>
      <c r="F25" s="317">
        <v>12</v>
      </c>
      <c r="G25" s="28"/>
      <c r="H25" s="317">
        <f t="shared" si="2"/>
        <v>16.200000000000003</v>
      </c>
      <c r="I25" s="317">
        <f t="shared" si="13"/>
        <v>11.399999999999999</v>
      </c>
      <c r="J25" s="317">
        <f t="shared" si="14"/>
        <v>9.6000000000000014</v>
      </c>
      <c r="L25" s="317">
        <f t="shared" si="5"/>
        <v>12.24</v>
      </c>
      <c r="M25" s="317">
        <f t="shared" si="6"/>
        <v>0</v>
      </c>
      <c r="N25" s="317">
        <f t="shared" si="7"/>
        <v>16.524000000000004</v>
      </c>
    </row>
    <row r="26" spans="1:14" s="44" customFormat="1" ht="28.5" customHeight="1" outlineLevel="1" thickBot="1">
      <c r="A26" s="45"/>
      <c r="B26" s="45"/>
      <c r="C26" s="244" t="s">
        <v>2071</v>
      </c>
      <c r="D26" s="124" t="s">
        <v>1667</v>
      </c>
      <c r="E26" s="250" t="s">
        <v>1668</v>
      </c>
      <c r="F26" s="317">
        <v>62</v>
      </c>
      <c r="G26" s="28"/>
      <c r="H26" s="317">
        <f t="shared" si="2"/>
        <v>83.7</v>
      </c>
      <c r="I26" s="317">
        <f t="shared" si="13"/>
        <v>58.9</v>
      </c>
      <c r="J26" s="317">
        <f t="shared" si="14"/>
        <v>49.6</v>
      </c>
      <c r="L26" s="317">
        <f t="shared" si="5"/>
        <v>63.24</v>
      </c>
      <c r="M26" s="317">
        <f t="shared" si="6"/>
        <v>0</v>
      </c>
      <c r="N26" s="317">
        <f t="shared" si="7"/>
        <v>85.374000000000009</v>
      </c>
    </row>
    <row r="27" spans="1:14" ht="15.75" thickBot="1">
      <c r="A27" s="29"/>
      <c r="B27" s="29" t="s">
        <v>1410</v>
      </c>
      <c r="C27" s="30" t="s">
        <v>956</v>
      </c>
      <c r="D27" s="31"/>
      <c r="E27" s="32" t="s">
        <v>1123</v>
      </c>
      <c r="F27" s="317"/>
      <c r="G27" s="28"/>
      <c r="H27" s="317"/>
      <c r="I27" s="317"/>
      <c r="J27" s="317"/>
      <c r="L27" s="317">
        <f t="shared" si="5"/>
        <v>0</v>
      </c>
      <c r="M27" s="317">
        <f t="shared" si="6"/>
        <v>0</v>
      </c>
      <c r="N27" s="317">
        <f t="shared" si="7"/>
        <v>0</v>
      </c>
    </row>
    <row r="28" spans="1:14" s="44" customFormat="1" ht="28.5" customHeight="1" outlineLevel="1" thickBot="1">
      <c r="A28" s="45"/>
      <c r="B28" s="45"/>
      <c r="C28" s="46" t="s">
        <v>593</v>
      </c>
      <c r="D28" s="47" t="s">
        <v>527</v>
      </c>
      <c r="E28" s="48" t="s">
        <v>1182</v>
      </c>
      <c r="F28" s="317">
        <v>460</v>
      </c>
      <c r="G28" s="28"/>
      <c r="H28" s="317">
        <f t="shared" si="2"/>
        <v>621</v>
      </c>
      <c r="I28" s="317">
        <f t="shared" ref="I28:I34" si="15">F28*0.95</f>
        <v>437</v>
      </c>
      <c r="J28" s="317">
        <f t="shared" ref="J28:J34" si="16">F28*0.8</f>
        <v>368</v>
      </c>
      <c r="L28" s="317">
        <f t="shared" si="5"/>
        <v>469.2</v>
      </c>
      <c r="M28" s="317">
        <f t="shared" si="6"/>
        <v>0</v>
      </c>
      <c r="N28" s="317">
        <f t="shared" si="7"/>
        <v>633.41999999999996</v>
      </c>
    </row>
    <row r="29" spans="1:14" s="44" customFormat="1" ht="28.5" customHeight="1" outlineLevel="1" thickBot="1">
      <c r="A29" s="45"/>
      <c r="B29" s="45"/>
      <c r="C29" s="46" t="s">
        <v>592</v>
      </c>
      <c r="D29" s="47" t="s">
        <v>528</v>
      </c>
      <c r="E29" s="48" t="s">
        <v>1181</v>
      </c>
      <c r="F29" s="317">
        <v>550</v>
      </c>
      <c r="G29" s="28"/>
      <c r="H29" s="317">
        <f t="shared" si="2"/>
        <v>742.5</v>
      </c>
      <c r="I29" s="317">
        <f t="shared" si="15"/>
        <v>522.5</v>
      </c>
      <c r="J29" s="317">
        <f t="shared" si="16"/>
        <v>440</v>
      </c>
      <c r="L29" s="317">
        <f t="shared" si="5"/>
        <v>561</v>
      </c>
      <c r="M29" s="317">
        <f t="shared" si="6"/>
        <v>0</v>
      </c>
      <c r="N29" s="317">
        <f t="shared" si="7"/>
        <v>757.35</v>
      </c>
    </row>
    <row r="30" spans="1:14" s="44" customFormat="1" ht="28.5" customHeight="1" outlineLevel="1" thickBot="1">
      <c r="A30" s="45"/>
      <c r="B30" s="45"/>
      <c r="C30" s="46" t="s">
        <v>596</v>
      </c>
      <c r="D30" s="47" t="s">
        <v>529</v>
      </c>
      <c r="E30" s="48" t="s">
        <v>1178</v>
      </c>
      <c r="F30" s="317">
        <v>150</v>
      </c>
      <c r="G30" s="28"/>
      <c r="H30" s="317">
        <f t="shared" si="2"/>
        <v>202.5</v>
      </c>
      <c r="I30" s="317">
        <f t="shared" si="15"/>
        <v>142.5</v>
      </c>
      <c r="J30" s="317">
        <f t="shared" si="16"/>
        <v>120</v>
      </c>
      <c r="L30" s="317">
        <f t="shared" si="5"/>
        <v>153</v>
      </c>
      <c r="M30" s="317">
        <f t="shared" si="6"/>
        <v>0</v>
      </c>
      <c r="N30" s="317">
        <f t="shared" si="7"/>
        <v>206.55</v>
      </c>
    </row>
    <row r="31" spans="1:14" s="44" customFormat="1" ht="28.5" customHeight="1" outlineLevel="1" thickBot="1">
      <c r="A31" s="45"/>
      <c r="B31" s="45"/>
      <c r="C31" s="46" t="s">
        <v>595</v>
      </c>
      <c r="D31" s="47" t="s">
        <v>530</v>
      </c>
      <c r="E31" s="48" t="s">
        <v>1179</v>
      </c>
      <c r="F31" s="317">
        <v>220</v>
      </c>
      <c r="G31" s="28"/>
      <c r="H31" s="317">
        <f t="shared" si="2"/>
        <v>297</v>
      </c>
      <c r="I31" s="317">
        <f t="shared" si="15"/>
        <v>209</v>
      </c>
      <c r="J31" s="317">
        <f t="shared" si="16"/>
        <v>176</v>
      </c>
      <c r="L31" s="317">
        <f t="shared" si="5"/>
        <v>224.4</v>
      </c>
      <c r="M31" s="317">
        <f t="shared" si="6"/>
        <v>0</v>
      </c>
      <c r="N31" s="317">
        <f t="shared" si="7"/>
        <v>302.94</v>
      </c>
    </row>
    <row r="32" spans="1:14" s="44" customFormat="1" ht="28.5" customHeight="1" outlineLevel="1" thickBot="1">
      <c r="A32" s="45"/>
      <c r="B32" s="45"/>
      <c r="C32" s="46" t="s">
        <v>594</v>
      </c>
      <c r="D32" s="47" t="s">
        <v>531</v>
      </c>
      <c r="E32" s="48" t="s">
        <v>1179</v>
      </c>
      <c r="F32" s="317">
        <v>550</v>
      </c>
      <c r="G32" s="28"/>
      <c r="H32" s="317">
        <f t="shared" si="2"/>
        <v>742.5</v>
      </c>
      <c r="I32" s="317">
        <f t="shared" si="15"/>
        <v>522.5</v>
      </c>
      <c r="J32" s="317">
        <f t="shared" si="16"/>
        <v>440</v>
      </c>
      <c r="L32" s="317">
        <f t="shared" si="5"/>
        <v>561</v>
      </c>
      <c r="M32" s="317">
        <f t="shared" si="6"/>
        <v>0</v>
      </c>
      <c r="N32" s="317">
        <f t="shared" si="7"/>
        <v>757.35</v>
      </c>
    </row>
    <row r="33" spans="1:14" s="44" customFormat="1" ht="28.5" customHeight="1" outlineLevel="1" thickBot="1">
      <c r="A33" s="45"/>
      <c r="B33" s="45"/>
      <c r="C33" s="46" t="s">
        <v>598</v>
      </c>
      <c r="D33" s="47" t="s">
        <v>532</v>
      </c>
      <c r="E33" s="48" t="s">
        <v>1180</v>
      </c>
      <c r="F33" s="317">
        <v>510</v>
      </c>
      <c r="G33" s="28"/>
      <c r="H33" s="317">
        <f t="shared" si="2"/>
        <v>688.5</v>
      </c>
      <c r="I33" s="317">
        <f t="shared" si="15"/>
        <v>484.5</v>
      </c>
      <c r="J33" s="317">
        <f t="shared" si="16"/>
        <v>408</v>
      </c>
      <c r="L33" s="317">
        <f t="shared" si="5"/>
        <v>520.20000000000005</v>
      </c>
      <c r="M33" s="317">
        <f t="shared" si="6"/>
        <v>0</v>
      </c>
      <c r="N33" s="317">
        <f t="shared" si="7"/>
        <v>702.27</v>
      </c>
    </row>
    <row r="34" spans="1:14" s="44" customFormat="1" ht="28.5" customHeight="1" outlineLevel="1" thickBot="1">
      <c r="A34" s="45"/>
      <c r="B34" s="45"/>
      <c r="C34" s="46" t="s">
        <v>597</v>
      </c>
      <c r="D34" s="47" t="s">
        <v>533</v>
      </c>
      <c r="E34" s="48" t="s">
        <v>534</v>
      </c>
      <c r="F34" s="317">
        <v>840</v>
      </c>
      <c r="G34" s="28"/>
      <c r="H34" s="317">
        <f t="shared" si="2"/>
        <v>1134</v>
      </c>
      <c r="I34" s="317">
        <f t="shared" si="15"/>
        <v>798</v>
      </c>
      <c r="J34" s="317">
        <f t="shared" si="16"/>
        <v>672</v>
      </c>
      <c r="L34" s="317">
        <f t="shared" si="5"/>
        <v>856.80000000000007</v>
      </c>
      <c r="M34" s="317">
        <f t="shared" si="6"/>
        <v>0</v>
      </c>
      <c r="N34" s="317">
        <f t="shared" si="7"/>
        <v>1156.68</v>
      </c>
    </row>
    <row r="35" spans="1:14" ht="15.75" thickBot="1">
      <c r="A35" s="29"/>
      <c r="B35" s="29" t="s">
        <v>1411</v>
      </c>
      <c r="C35" s="30" t="s">
        <v>1405</v>
      </c>
      <c r="D35" s="31"/>
      <c r="E35" s="32" t="s">
        <v>1123</v>
      </c>
      <c r="F35" s="33"/>
      <c r="G35" s="28">
        <f>SUBTOTAL(9,G36:G42)</f>
        <v>0</v>
      </c>
      <c r="H35" s="33"/>
      <c r="I35" s="33"/>
      <c r="J35" s="33"/>
      <c r="L35" s="33"/>
      <c r="M35" s="28">
        <f>SUBTOTAL(9,M36:M42)</f>
        <v>0</v>
      </c>
      <c r="N35" s="33"/>
    </row>
    <row r="36" spans="1:14" ht="30" customHeight="1">
      <c r="E36" s="510" t="s">
        <v>1123</v>
      </c>
      <c r="F36" s="510"/>
      <c r="G36" s="78"/>
      <c r="H36" s="11"/>
      <c r="I36" s="11"/>
      <c r="J36" s="11"/>
      <c r="L36" s="12"/>
      <c r="M36" s="78"/>
      <c r="N36" s="11"/>
    </row>
  </sheetData>
  <sheetProtection algorithmName="SHA-512" hashValue="s17yxJRh/xOQUyWJQbT/abtUEApbJNpXAJwE9n7hKLAxT6PaWFxpXMh2vtcF/bIokUyX7fVOI0sjJqG8umpHow==" saltValue="a5DaiD2mqWV+TBle4Pe7vw==" spinCount="100000" sheet="1" objects="1" scenarios="1"/>
  <autoFilter ref="B4:F36" xr:uid="{00000000-0009-0000-0000-000006000000}"/>
  <mergeCells count="1">
    <mergeCell ref="E36:F36"/>
  </mergeCells>
  <dataValidations count="2">
    <dataValidation type="list" allowBlank="1" showInputMessage="1" showErrorMessage="1" sqref="A7:A34" xr:uid="{00000000-0002-0000-0600-000000000000}">
      <formula1>сегмент</formula1>
    </dataValidation>
    <dataValidation type="list" allowBlank="1" showInputMessage="1" showErrorMessage="1" sqref="B7:B34" xr:uid="{00000000-0002-0000-0600-000001000000}">
      <formula1>статус</formula1>
    </dataValidation>
  </dataValidations>
  <hyperlinks>
    <hyperlink ref="E36" location="Оглавление" display="вернуться в Оглавление" xr:uid="{00000000-0004-0000-0600-000000000000}"/>
    <hyperlink ref="E20" location="Оглавление" display="вернуться в Оглавление" xr:uid="{00000000-0004-0000-0600-000001000000}"/>
    <hyperlink ref="E27" location="Оглавление" display="вернуться в Оглавление" xr:uid="{00000000-0004-0000-0600-000002000000}"/>
    <hyperlink ref="E6" location="Оглавление" display="вернуться в Оглавление" xr:uid="{00000000-0004-0000-0600-000003000000}"/>
    <hyperlink ref="E17" location="Оглавление" display="вернуться в Оглавление" xr:uid="{00000000-0004-0000-0600-000004000000}"/>
    <hyperlink ref="E35" location="Оглавление" display="вернуться в Оглавление" xr:uid="{00000000-0004-0000-0600-000005000000}"/>
  </hyperlinks>
  <pageMargins left="0.39370078740157483" right="0.39370078740157483" top="0.94488188976377963" bottom="0.39370078740157483" header="0.31496062992125984" footer="0.31496062992125984"/>
  <pageSetup paperSize="9" scale="65" fitToHeight="0" orientation="portrait" r:id="rId1"/>
  <headerFooter>
    <oddHeader>&amp;L(495) 797-61-51Москва(812) 385-20-45С-Петербург&amp;C&amp;Gwww.prabo.ru&amp;R(4932) 37-14-88 Иваново(347) 246-94-13 Уфа</oddHeader>
  </headerFooter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4" operator="containsText" id="{C5379F85-D76C-4661-BFF3-08EAF1CC33F2}">
            <xm:f>NOT(ISERROR(SEARCH("sale",B7)))</xm:f>
            <xm:f>"sale"</xm:f>
            <x14:dxf>
              <font>
                <b/>
                <i val="0"/>
                <color theme="0"/>
              </font>
              <fill>
                <patternFill>
                  <bgColor rgb="FFFF6600"/>
                </patternFill>
              </fill>
            </x14:dxf>
          </x14:cfRule>
          <x14:cfRule type="containsText" priority="5" operator="containsText" id="{DD39D6B8-D7FF-4BB0-A675-295BD3AFF17E}">
            <xm:f>NOT(ISERROR(SEARCH("new",B7)))</xm:f>
            <xm:f>"new"</xm:f>
            <x14:dxf>
              <font>
                <b/>
                <i val="0"/>
                <color theme="0"/>
              </font>
              <fill>
                <patternFill>
                  <bgColor rgb="FF92D050"/>
                </patternFill>
              </fill>
            </x14:dxf>
          </x14:cfRule>
          <x14:cfRule type="containsText" priority="6" operator="containsText" id="{F40562A5-7236-4B1D-935B-5412D16E83EB}">
            <xm:f>NOT(ISERROR(SEARCH("spec",B7)))</xm:f>
            <xm:f>"spec"</xm:f>
            <x14:dxf>
              <font>
                <b/>
                <i val="0"/>
                <u val="none"/>
                <color theme="0"/>
              </font>
              <numFmt numFmtId="30" formatCode="@"/>
              <fill>
                <patternFill>
                  <bgColor theme="4"/>
                </patternFill>
              </fill>
            </x14:dxf>
          </x14:cfRule>
          <xm:sqref>B7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Лист6">
    <tabColor rgb="FFFFFF00"/>
  </sheetPr>
  <dimension ref="B1:L37"/>
  <sheetViews>
    <sheetView showGridLines="0" view="pageBreakPreview" zoomScale="115" zoomScaleSheetLayoutView="115" workbookViewId="0">
      <selection activeCell="D2" sqref="D2"/>
    </sheetView>
  </sheetViews>
  <sheetFormatPr defaultRowHeight="12.75"/>
  <cols>
    <col min="1" max="1" width="6.85546875" style="414" customWidth="1"/>
    <col min="2" max="2" width="4.85546875" style="414" customWidth="1"/>
    <col min="3" max="3" width="21.42578125" style="414" customWidth="1"/>
    <col min="4" max="4" width="20.140625" style="222" customWidth="1"/>
    <col min="5" max="16384" width="9.140625" style="414"/>
  </cols>
  <sheetData>
    <row r="1" spans="2:12" s="12" customFormat="1" ht="35.25" customHeight="1">
      <c r="B1" s="227" t="s">
        <v>984</v>
      </c>
      <c r="C1" s="11"/>
      <c r="D1" s="220" t="s">
        <v>2290</v>
      </c>
      <c r="E1" s="10"/>
      <c r="F1" s="11"/>
      <c r="G1" s="11"/>
      <c r="H1" s="11"/>
    </row>
    <row r="2" spans="2:12" s="12" customFormat="1" ht="35.25" customHeight="1">
      <c r="B2" s="13" t="s">
        <v>1167</v>
      </c>
      <c r="C2" s="18"/>
      <c r="D2" s="221"/>
      <c r="E2" s="10"/>
      <c r="F2" s="11"/>
      <c r="G2" s="11"/>
      <c r="H2" s="11"/>
    </row>
    <row r="3" spans="2:12">
      <c r="B3" s="239" t="s">
        <v>1174</v>
      </c>
    </row>
    <row r="4" spans="2:12" ht="13.5" thickBot="1">
      <c r="C4" s="5"/>
      <c r="D4" s="223"/>
      <c r="E4" s="2"/>
      <c r="F4" s="1"/>
    </row>
    <row r="5" spans="2:12" s="11" customFormat="1" ht="27.75" customHeight="1" thickBot="1">
      <c r="B5" s="231"/>
      <c r="C5" s="232" t="s">
        <v>1171</v>
      </c>
      <c r="D5" s="233" t="s">
        <v>1166</v>
      </c>
      <c r="E5" s="10"/>
      <c r="G5" s="414"/>
      <c r="H5" s="414"/>
      <c r="I5" s="12"/>
      <c r="J5" s="12"/>
      <c r="K5" s="12"/>
      <c r="L5" s="12"/>
    </row>
    <row r="6" spans="2:12" s="104" customFormat="1" ht="20.100000000000001" customHeight="1" thickBot="1">
      <c r="B6" s="229"/>
      <c r="C6" s="229" t="s">
        <v>545</v>
      </c>
      <c r="D6" s="230"/>
      <c r="E6" s="218"/>
      <c r="G6" s="414"/>
      <c r="H6" s="414"/>
    </row>
    <row r="7" spans="2:12">
      <c r="B7" s="234"/>
      <c r="C7" s="224" t="s">
        <v>1917</v>
      </c>
      <c r="D7" s="235">
        <v>0.02</v>
      </c>
      <c r="F7" s="1"/>
    </row>
    <row r="8" spans="2:12">
      <c r="B8" s="234"/>
      <c r="C8" s="224" t="s">
        <v>1918</v>
      </c>
      <c r="D8" s="235">
        <v>0.05</v>
      </c>
      <c r="F8" s="1"/>
    </row>
    <row r="9" spans="2:12">
      <c r="B9" s="234"/>
      <c r="C9" s="224" t="s">
        <v>546</v>
      </c>
      <c r="D9" s="235">
        <v>0.08</v>
      </c>
      <c r="F9" s="1"/>
    </row>
    <row r="10" spans="2:12">
      <c r="B10" s="234"/>
      <c r="C10" s="224" t="s">
        <v>547</v>
      </c>
      <c r="D10" s="235">
        <v>0.11</v>
      </c>
      <c r="F10" s="1"/>
    </row>
    <row r="11" spans="2:12">
      <c r="B11" s="234"/>
      <c r="C11" s="224" t="s">
        <v>548</v>
      </c>
      <c r="D11" s="235">
        <v>0.15</v>
      </c>
      <c r="F11" s="1"/>
    </row>
    <row r="12" spans="2:12">
      <c r="B12" s="234"/>
      <c r="C12" s="225" t="s">
        <v>1170</v>
      </c>
      <c r="D12" s="235">
        <v>0.2</v>
      </c>
      <c r="F12" s="1"/>
    </row>
    <row r="13" spans="2:12" ht="13.5" thickBot="1">
      <c r="B13" s="236"/>
      <c r="C13" s="226"/>
      <c r="D13" s="237"/>
      <c r="E13" s="2"/>
      <c r="F13" s="1"/>
    </row>
    <row r="14" spans="2:12" s="104" customFormat="1" ht="20.100000000000001" customHeight="1" thickBot="1">
      <c r="B14" s="229"/>
      <c r="C14" s="229" t="s">
        <v>1168</v>
      </c>
      <c r="D14" s="230"/>
      <c r="E14" s="218"/>
      <c r="G14" s="414"/>
      <c r="H14" s="414"/>
    </row>
    <row r="15" spans="2:12">
      <c r="B15" s="234"/>
      <c r="C15" s="225" t="s">
        <v>546</v>
      </c>
      <c r="D15" s="235">
        <v>0.1</v>
      </c>
      <c r="F15" s="1"/>
    </row>
    <row r="16" spans="2:12">
      <c r="B16" s="234"/>
      <c r="C16" s="225" t="s">
        <v>547</v>
      </c>
      <c r="D16" s="235">
        <v>0.14000000000000001</v>
      </c>
      <c r="F16" s="1"/>
    </row>
    <row r="17" spans="2:6" ht="13.5" thickBot="1">
      <c r="B17" s="238"/>
      <c r="C17" s="225" t="s">
        <v>548</v>
      </c>
      <c r="D17" s="235">
        <v>0.18</v>
      </c>
      <c r="F17" s="1"/>
    </row>
    <row r="18" spans="2:6">
      <c r="B18" s="400"/>
      <c r="C18" s="225"/>
      <c r="D18" s="401"/>
      <c r="F18" s="1"/>
    </row>
    <row r="19" spans="2:6" ht="30" customHeight="1">
      <c r="B19" s="511" t="s">
        <v>1169</v>
      </c>
      <c r="C19" s="511"/>
      <c r="D19" s="511"/>
      <c r="E19" s="511"/>
      <c r="F19" s="511"/>
    </row>
    <row r="20" spans="2:6">
      <c r="C20" s="4"/>
      <c r="D20" s="219"/>
      <c r="F20" s="1"/>
    </row>
    <row r="21" spans="2:6">
      <c r="B21" s="5" t="s">
        <v>1962</v>
      </c>
      <c r="D21" s="223"/>
      <c r="E21" s="2"/>
      <c r="F21" s="1"/>
    </row>
    <row r="22" spans="2:6">
      <c r="C22" s="4"/>
      <c r="D22" s="219"/>
      <c r="F22" s="1"/>
    </row>
    <row r="23" spans="2:6" ht="38.25" customHeight="1">
      <c r="B23" s="511" t="s">
        <v>1173</v>
      </c>
      <c r="C23" s="511"/>
      <c r="D23" s="511"/>
      <c r="E23" s="511"/>
      <c r="F23" s="511"/>
    </row>
    <row r="24" spans="2:6">
      <c r="B24" s="4"/>
      <c r="C24" s="3"/>
      <c r="D24" s="223"/>
      <c r="E24" s="2"/>
      <c r="F24" s="1"/>
    </row>
    <row r="25" spans="2:6">
      <c r="B25" s="228" t="s">
        <v>1172</v>
      </c>
      <c r="C25" s="3"/>
      <c r="D25" s="223"/>
      <c r="E25" s="2"/>
      <c r="F25" s="1"/>
    </row>
    <row r="26" spans="2:6" ht="19.5" customHeight="1">
      <c r="B26" s="389" t="s">
        <v>1916</v>
      </c>
      <c r="C26" s="3"/>
      <c r="D26" s="223"/>
      <c r="E26" s="2"/>
      <c r="F26" s="1"/>
    </row>
    <row r="27" spans="2:6" ht="38.25" customHeight="1">
      <c r="B27" s="512" t="s">
        <v>1653</v>
      </c>
      <c r="C27" s="511"/>
      <c r="D27" s="511"/>
      <c r="E27" s="511"/>
      <c r="F27" s="511"/>
    </row>
    <row r="28" spans="2:6" ht="15" customHeight="1">
      <c r="B28" s="240" t="s">
        <v>1175</v>
      </c>
      <c r="C28" s="415"/>
      <c r="D28" s="415"/>
      <c r="E28" s="415"/>
      <c r="F28" s="415"/>
    </row>
    <row r="29" spans="2:6" ht="15.75" customHeight="1">
      <c r="B29" s="240" t="s">
        <v>1177</v>
      </c>
      <c r="C29" s="415"/>
      <c r="D29" s="415"/>
      <c r="E29" s="415"/>
      <c r="F29" s="415"/>
    </row>
    <row r="30" spans="2:6" ht="15.75" customHeight="1">
      <c r="B30" s="240" t="s">
        <v>1654</v>
      </c>
      <c r="C30" s="415"/>
      <c r="D30" s="415"/>
      <c r="E30" s="415"/>
      <c r="F30" s="415"/>
    </row>
    <row r="31" spans="2:6" ht="15.75" customHeight="1">
      <c r="B31" s="240" t="s">
        <v>1945</v>
      </c>
      <c r="C31" s="415"/>
      <c r="D31" s="415"/>
      <c r="E31" s="415"/>
      <c r="F31" s="415"/>
    </row>
    <row r="32" spans="2:6" ht="15.75" customHeight="1">
      <c r="B32" s="240" t="s">
        <v>1176</v>
      </c>
      <c r="C32" s="415"/>
      <c r="D32" s="415"/>
      <c r="E32" s="415"/>
      <c r="F32" s="415"/>
    </row>
    <row r="33" spans="2:6" ht="15.75" customHeight="1">
      <c r="B33" s="240" t="s">
        <v>1946</v>
      </c>
      <c r="C33" s="415"/>
      <c r="D33" s="415"/>
      <c r="E33" s="415"/>
      <c r="F33" s="415"/>
    </row>
    <row r="34" spans="2:6" ht="15.75" customHeight="1">
      <c r="B34" s="240" t="s">
        <v>1947</v>
      </c>
      <c r="C34" s="415"/>
      <c r="D34" s="415"/>
      <c r="E34" s="415"/>
      <c r="F34" s="415"/>
    </row>
    <row r="35" spans="2:6" ht="15.75" customHeight="1">
      <c r="B35" s="240" t="s">
        <v>1948</v>
      </c>
      <c r="C35" s="415"/>
      <c r="D35" s="415"/>
      <c r="E35" s="415"/>
      <c r="F35" s="415"/>
    </row>
    <row r="36" spans="2:6" ht="15.75" customHeight="1">
      <c r="B36" s="240" t="s">
        <v>1655</v>
      </c>
      <c r="C36" s="415"/>
      <c r="D36" s="415"/>
      <c r="E36" s="415"/>
      <c r="F36" s="415"/>
    </row>
    <row r="37" spans="2:6" ht="21" customHeight="1">
      <c r="B37" s="4"/>
      <c r="C37" s="3"/>
      <c r="D37" s="513" t="s">
        <v>1123</v>
      </c>
      <c r="E37" s="513"/>
      <c r="F37" s="513"/>
    </row>
  </sheetData>
  <sheetProtection algorithmName="SHA-512" hashValue="kMo4Sq9tZMYw/favvwyvFZnLX/qGdglj85FXOk2MmtfHmgF6BriqZuahj5yCVQfkVvC3/4Gk6rpwfQzQT83G9Q==" saltValue="LOo3zzx/4oIdq0wjHQqU/w==" spinCount="100000" sheet="1" objects="1" scenarios="1"/>
  <customSheetViews>
    <customSheetView guid="{4BAD0D13-EDEF-429F-8AFE-BF9B89120DC2}">
      <selection activeCell="E20" sqref="E20"/>
      <pageMargins left="0.7" right="0.7" top="0.75" bottom="0.75" header="0.3" footer="0.3"/>
      <pageSetup paperSize="9" orientation="portrait" r:id="rId1"/>
    </customSheetView>
  </customSheetViews>
  <mergeCells count="4">
    <mergeCell ref="B23:F23"/>
    <mergeCell ref="B27:F27"/>
    <mergeCell ref="B19:F19"/>
    <mergeCell ref="D37:F37"/>
  </mergeCells>
  <hyperlinks>
    <hyperlink ref="D37" location="Оглавление" display="вернуться в Оглавление" xr:uid="{00000000-0004-0000-0700-000000000000}"/>
  </hyperlinks>
  <pageMargins left="0.7" right="0.7" top="0.75" bottom="0.75" header="0.3" footer="0.3"/>
  <pageSetup paperSize="9"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Лист9"/>
  <dimension ref="A1:D5"/>
  <sheetViews>
    <sheetView workbookViewId="0">
      <selection activeCell="F12" sqref="F12"/>
    </sheetView>
  </sheetViews>
  <sheetFormatPr defaultRowHeight="12.75"/>
  <sheetData>
    <row r="1" spans="1:4">
      <c r="A1" s="299" t="s">
        <v>1438</v>
      </c>
      <c r="C1" t="s">
        <v>1574</v>
      </c>
    </row>
    <row r="2" spans="1:4">
      <c r="A2" s="299" t="s">
        <v>1439</v>
      </c>
      <c r="C2" s="125" t="s">
        <v>988</v>
      </c>
      <c r="D2" t="s">
        <v>1575</v>
      </c>
    </row>
    <row r="3" spans="1:4" ht="13.5" thickBot="1">
      <c r="A3" s="299" t="s">
        <v>1440</v>
      </c>
      <c r="C3" s="143" t="s">
        <v>989</v>
      </c>
      <c r="D3" t="s">
        <v>1576</v>
      </c>
    </row>
    <row r="4" spans="1:4">
      <c r="A4" s="299" t="s">
        <v>1441</v>
      </c>
      <c r="C4" s="140" t="s">
        <v>987</v>
      </c>
      <c r="D4" t="s">
        <v>1577</v>
      </c>
    </row>
    <row r="5" spans="1:4">
      <c r="C5" s="353" t="s">
        <v>1578</v>
      </c>
      <c r="D5" t="s">
        <v>1579</v>
      </c>
    </row>
  </sheetData>
  <sheetProtection password="E1E3" sheet="1" objects="1" scenarios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98</vt:i4>
      </vt:variant>
    </vt:vector>
  </HeadingPairs>
  <TitlesOfParts>
    <vt:vector size="108" baseType="lpstr">
      <vt:lpstr>Оглавление</vt:lpstr>
      <vt:lpstr>Рабочая одежда</vt:lpstr>
      <vt:lpstr>Одежда со спецсвойствами</vt:lpstr>
      <vt:lpstr>Одежда для медиков_охраны_туриз</vt:lpstr>
      <vt:lpstr>Обувь</vt:lpstr>
      <vt:lpstr>СИЗ</vt:lpstr>
      <vt:lpstr>Сопутствующие</vt:lpstr>
      <vt:lpstr>Скидки</vt:lpstr>
      <vt:lpstr>списки</vt:lpstr>
      <vt:lpstr>Лист3</vt:lpstr>
      <vt:lpstr>MAPA</vt:lpstr>
      <vt:lpstr>MAPA_1</vt:lpstr>
      <vt:lpstr>MAPA_2</vt:lpstr>
      <vt:lpstr>MAPA_3</vt:lpstr>
      <vt:lpstr>MAPA_4</vt:lpstr>
      <vt:lpstr>MAPA_5</vt:lpstr>
      <vt:lpstr>MAPA_6</vt:lpstr>
      <vt:lpstr>Аптечки</vt:lpstr>
      <vt:lpstr>безоп_раб_места</vt:lpstr>
      <vt:lpstr>Сопутствующие!безопасн</vt:lpstr>
      <vt:lpstr>Ботинки</vt:lpstr>
      <vt:lpstr>Брюки_зима</vt:lpstr>
      <vt:lpstr>'Одежда для медиков_охраны_туриз'!влагозащита</vt:lpstr>
      <vt:lpstr>'Одежда со спецсвойствами'!влагозащита</vt:lpstr>
      <vt:lpstr>влагозащитная_одежда</vt:lpstr>
      <vt:lpstr>высота</vt:lpstr>
      <vt:lpstr>глаза</vt:lpstr>
      <vt:lpstr>голова</vt:lpstr>
      <vt:lpstr>головные_уборы</vt:lpstr>
      <vt:lpstr>диэлектрика_защ</vt:lpstr>
      <vt:lpstr>дыхание</vt:lpstr>
      <vt:lpstr>'Одежда для медиков_охраны_туриз'!Заголовки_для_печати</vt:lpstr>
      <vt:lpstr>'Одежда со спецсвойствами'!Заголовки_для_печати</vt:lpstr>
      <vt:lpstr>'Рабочая одежда'!Заголовки_для_печати</vt:lpstr>
      <vt:lpstr>защ_руки</vt:lpstr>
      <vt:lpstr>защ_химия</vt:lpstr>
      <vt:lpstr>защита_от_повых_темп</vt:lpstr>
      <vt:lpstr>ЗМ</vt:lpstr>
      <vt:lpstr>каски</vt:lpstr>
      <vt:lpstr>'Одежда со спецсвойствами'!кислота</vt:lpstr>
      <vt:lpstr>Комбинезоны</vt:lpstr>
      <vt:lpstr>костюмы</vt:lpstr>
      <vt:lpstr>Краги</vt:lpstr>
      <vt:lpstr>Куртки_зима</vt:lpstr>
      <vt:lpstr>маски_сварщика</vt:lpstr>
      <vt:lpstr>мед_костюм</vt:lpstr>
      <vt:lpstr>мед_халат</vt:lpstr>
      <vt:lpstr>медицина_услуги</vt:lpstr>
      <vt:lpstr>Обувь!Область_печати</vt:lpstr>
      <vt:lpstr>Оглавление!Область_печати</vt:lpstr>
      <vt:lpstr>'Одежда для медиков_охраны_туриз'!Область_печати</vt:lpstr>
      <vt:lpstr>'Одежда со спецсвойствами'!Область_печати</vt:lpstr>
      <vt:lpstr>'Рабочая одежда'!Область_печати</vt:lpstr>
      <vt:lpstr>СИЗ!Область_печати</vt:lpstr>
      <vt:lpstr>Сопутствующие!Область_печати</vt:lpstr>
      <vt:lpstr>Обувь</vt:lpstr>
      <vt:lpstr>Обувь_зима</vt:lpstr>
      <vt:lpstr>обувь_кож_ботинки</vt:lpstr>
      <vt:lpstr>обувь_кож_полуботинки</vt:lpstr>
      <vt:lpstr>обувь_кож_сапоги</vt:lpstr>
      <vt:lpstr>обувь_кожа</vt:lpstr>
      <vt:lpstr>обувь_ПВХ</vt:lpstr>
      <vt:lpstr>обувь_повседневка</vt:lpstr>
      <vt:lpstr>Оглавление</vt:lpstr>
      <vt:lpstr>'Одежда для медиков_охраны_туриз'!огнезащита</vt:lpstr>
      <vt:lpstr>'Одежда со спецсвойствами'!огнезащита</vt:lpstr>
      <vt:lpstr>одноразовая_од</vt:lpstr>
      <vt:lpstr>охота_рыбалка_туризм</vt:lpstr>
      <vt:lpstr>'Одежда для медиков_охраны_туриз'!охрана_зима</vt:lpstr>
      <vt:lpstr>охрана_лето</vt:lpstr>
      <vt:lpstr>очки_закрыт</vt:lpstr>
      <vt:lpstr>очки_защит_закрыт</vt:lpstr>
      <vt:lpstr>очки_защит_откр</vt:lpstr>
      <vt:lpstr>очки_защитные</vt:lpstr>
      <vt:lpstr>очки_озон</vt:lpstr>
      <vt:lpstr>очки_открыт</vt:lpstr>
      <vt:lpstr>Паредес</vt:lpstr>
      <vt:lpstr>Перчатки</vt:lpstr>
      <vt:lpstr>Сопутствующие!постель</vt:lpstr>
      <vt:lpstr>противогазы</vt:lpstr>
      <vt:lpstr>противопож_оборуд</vt:lpstr>
      <vt:lpstr>'Одежда со спецсвойствами'!противоэнцифал.</vt:lpstr>
      <vt:lpstr>резина</vt:lpstr>
      <vt:lpstr>респиратор</vt:lpstr>
      <vt:lpstr>'Одежда для медиков_охраны_туриз'!РО</vt:lpstr>
      <vt:lpstr>'Одежда со спецсвойствами'!РО</vt:lpstr>
      <vt:lpstr>РО</vt:lpstr>
      <vt:lpstr>РО_зима</vt:lpstr>
      <vt:lpstr>РО_лето</vt:lpstr>
      <vt:lpstr>Руки</vt:lpstr>
      <vt:lpstr>Руковицы</vt:lpstr>
      <vt:lpstr>Сабо</vt:lpstr>
      <vt:lpstr>Сапоги</vt:lpstr>
      <vt:lpstr>сегмент</vt:lpstr>
      <vt:lpstr>сигнальная_одежда</vt:lpstr>
      <vt:lpstr>Сопутствующие!СИЗ</vt:lpstr>
      <vt:lpstr>СИЗ</vt:lpstr>
      <vt:lpstr>слух</vt:lpstr>
      <vt:lpstr>СОП_ТОВ</vt:lpstr>
      <vt:lpstr>сопутствующие_товары</vt:lpstr>
      <vt:lpstr>статус</vt:lpstr>
      <vt:lpstr>Текстиль</vt:lpstr>
      <vt:lpstr>Трикотаж</vt:lpstr>
      <vt:lpstr>халаты</vt:lpstr>
      <vt:lpstr>Сопутствующие!хозтовары</vt:lpstr>
      <vt:lpstr>шапки</vt:lpstr>
      <vt:lpstr>щитки_защитные</vt:lpstr>
      <vt:lpstr>экип_для_охраны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pr_prabo</dc:creator>
  <cp:lastModifiedBy>user</cp:lastModifiedBy>
  <cp:lastPrinted>2019-04-09T07:13:06Z</cp:lastPrinted>
  <dcterms:created xsi:type="dcterms:W3CDTF">2015-04-14T13:10:10Z</dcterms:created>
  <dcterms:modified xsi:type="dcterms:W3CDTF">2019-10-11T08:56:45Z</dcterms:modified>
</cp:coreProperties>
</file>